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19-23\"/>
    </mc:Choice>
  </mc:AlternateContent>
  <xr:revisionPtr revIDLastSave="0" documentId="13_ncr:1_{E95A283E-06EC-4145-9805-1BB1C48D0055}" xr6:coauthVersionLast="47" xr6:coauthVersionMax="47" xr10:uidLastSave="{00000000-0000-0000-0000-000000000000}"/>
  <bookViews>
    <workbookView xWindow="-120" yWindow="-120" windowWidth="29040" windowHeight="15720" tabRatio="802" activeTab="1" xr2:uid="{00000000-000D-0000-FFFF-FFFF00000000}"/>
  </bookViews>
  <sheets>
    <sheet name="تداولات سوق العراق للاوراق الما" sheetId="73" r:id="rId1"/>
    <sheet name="نشرة ISX-OTC" sheetId="81" r:id="rId2"/>
    <sheet name="السندات " sheetId="84" r:id="rId3"/>
    <sheet name="تداولات غير العراقيين-شراءو بيع" sheetId="55" r:id="rId4"/>
    <sheet name="تداولات غير العراقيين - OTC" sheetId="83" r:id="rId5"/>
    <sheet name="اغلاقات" sheetId="82" r:id="rId6"/>
    <sheet name="التقرير الاسبوعي للمنصة النظامي" sheetId="77" r:id="rId7"/>
    <sheet name="التقرير الاسبوعي للمنصة الثاني" sheetId="79" r:id="rId8"/>
    <sheet name="الشركات غير مفصحة" sheetId="76" r:id="rId9"/>
  </sheets>
  <calcPr calcId="181029"/>
</workbook>
</file>

<file path=xl/calcChain.xml><?xml version="1.0" encoding="utf-8"?>
<calcChain xmlns="http://schemas.openxmlformats.org/spreadsheetml/2006/main">
  <c r="L95" i="73" l="1"/>
  <c r="M95" i="73"/>
  <c r="K95" i="73"/>
  <c r="K72" i="73"/>
  <c r="L72" i="73"/>
  <c r="M72" i="73"/>
  <c r="K21" i="79"/>
  <c r="L21" i="79"/>
  <c r="M21" i="79"/>
  <c r="F17" i="55"/>
  <c r="F18" i="55" s="1"/>
  <c r="E17" i="55"/>
  <c r="E18" i="55" s="1"/>
  <c r="D17" i="55"/>
  <c r="D18" i="55" s="1"/>
  <c r="F7" i="55"/>
  <c r="F8" i="55" s="1"/>
  <c r="E7" i="55"/>
  <c r="E8" i="55" s="1"/>
  <c r="D7" i="55"/>
  <c r="D8" i="55" s="1"/>
  <c r="J14" i="81" l="1"/>
  <c r="H14" i="81"/>
  <c r="I14" i="81"/>
  <c r="G14" i="81"/>
  <c r="K86" i="73"/>
  <c r="L86" i="73"/>
  <c r="M86" i="73"/>
  <c r="K10" i="79" l="1"/>
  <c r="L10" i="79"/>
  <c r="M10" i="79"/>
  <c r="H11" i="81" l="1"/>
  <c r="I11" i="81"/>
  <c r="G11" i="81"/>
  <c r="J11" i="81"/>
  <c r="K94" i="73"/>
  <c r="L94" i="73"/>
  <c r="M94" i="73"/>
  <c r="K28" i="73"/>
  <c r="L28" i="73"/>
  <c r="M28" i="73"/>
  <c r="J62" i="77" l="1"/>
  <c r="K62" i="77"/>
  <c r="L62" i="77"/>
  <c r="K13" i="79"/>
  <c r="L13" i="79"/>
  <c r="M13" i="79"/>
  <c r="L24" i="79" l="1"/>
  <c r="M24" i="79"/>
  <c r="K24" i="79"/>
  <c r="J8" i="81"/>
  <c r="J69" i="77"/>
  <c r="K7" i="76"/>
  <c r="J31" i="77" l="1"/>
  <c r="J53" i="77" l="1"/>
  <c r="K53" i="77"/>
  <c r="L53" i="77"/>
  <c r="K69" i="77"/>
  <c r="L69" i="77"/>
  <c r="J39" i="77"/>
  <c r="K39" i="77"/>
  <c r="L39" i="77"/>
  <c r="J23" i="77"/>
  <c r="K23" i="77"/>
  <c r="L23" i="77"/>
  <c r="L7" i="76" l="1"/>
  <c r="M7" i="76"/>
  <c r="K16" i="79"/>
  <c r="K25" i="79" s="1"/>
  <c r="L16" i="79"/>
  <c r="L25" i="79" s="1"/>
  <c r="M16" i="79"/>
  <c r="M25" i="79" s="1"/>
  <c r="K21" i="76"/>
  <c r="L21" i="76"/>
  <c r="M21" i="76"/>
  <c r="K31" i="77" l="1"/>
  <c r="L31" i="77"/>
  <c r="K15" i="76"/>
  <c r="G8" i="81" l="1"/>
  <c r="G15" i="81" s="1"/>
  <c r="H8" i="81"/>
  <c r="H15" i="81" s="1"/>
  <c r="I8" i="81"/>
  <c r="I15" i="81" s="1"/>
  <c r="L18" i="76" l="1"/>
  <c r="M18" i="76"/>
  <c r="K18" i="76"/>
  <c r="K22" i="76" s="1"/>
  <c r="K52" i="73"/>
  <c r="L52" i="73"/>
  <c r="M52" i="73"/>
  <c r="L15" i="76" l="1"/>
  <c r="L22" i="76" s="1"/>
  <c r="M15" i="76"/>
  <c r="M22" i="76" s="1"/>
  <c r="J27" i="77" l="1"/>
  <c r="J70" i="77" s="1"/>
  <c r="K27" i="77"/>
  <c r="K70" i="77" s="1"/>
  <c r="L27" i="77"/>
  <c r="L70" i="77" s="1"/>
  <c r="K37" i="73" l="1"/>
  <c r="L37" i="73"/>
  <c r="M37" i="73"/>
  <c r="K32" i="73" l="1"/>
  <c r="L32" i="73"/>
  <c r="M32" i="73"/>
</calcChain>
</file>

<file path=xl/sharedStrings.xml><?xml version="1.0" encoding="utf-8"?>
<sst xmlns="http://schemas.openxmlformats.org/spreadsheetml/2006/main" count="1355" uniqueCount="462">
  <si>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</si>
  <si>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</si>
  <si>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</si>
  <si>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</si>
  <si>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</si>
  <si>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</si>
  <si>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</si>
  <si>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</si>
  <si>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</si>
  <si>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</si>
  <si>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</si>
  <si>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</si>
  <si>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</si>
  <si>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</si>
  <si>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</si>
  <si>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</si>
  <si>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</si>
  <si>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</si>
  <si>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</si>
  <si>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</si>
  <si>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</si>
  <si>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</si>
  <si>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</si>
  <si>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</si>
  <si>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</si>
  <si>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</si>
  <si>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</si>
  <si>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</si>
  <si>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</si>
  <si>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</si>
  <si>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</si>
  <si>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</si>
  <si>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</si>
  <si>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</si>
  <si>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</si>
  <si>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</si>
  <si>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</si>
  <si>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</si>
  <si>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</si>
  <si>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</si>
  <si>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</si>
  <si>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</si>
  <si>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</si>
  <si>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</si>
  <si>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</si>
  <si>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</si>
  <si>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</si>
  <si>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</si>
  <si>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</si>
  <si>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</si>
  <si>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</si>
  <si>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</si>
  <si>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</si>
  <si>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</si>
  <si>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</si>
  <si>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</si>
  <si>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</si>
  <si>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</si>
  <si>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</si>
  <si>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</si>
  <si>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</si>
  <si>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</si>
  <si>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</si>
  <si>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</si>
  <si>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</si>
  <si>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</si>
  <si>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</si>
  <si>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</si>
  <si>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</si>
  <si>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</si>
  <si>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</si>
  <si>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</si>
  <si>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</si>
  <si>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</si>
  <si>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</si>
  <si>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</si>
  <si>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</si>
  <si>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</si>
  <si>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</si>
  <si>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</si>
  <si>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</si>
  <si>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</si>
  <si>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</si>
  <si>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</si>
  <si>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</si>
  <si>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</si>
  <si>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</si>
  <si>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</si>
  <si>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</si>
  <si>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</si>
  <si>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</si>
  <si>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</si>
  <si>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</si>
  <si>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</si>
  <si>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</si>
  <si>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</si>
  <si>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</si>
  <si>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</si>
  <si>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</si>
  <si>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</si>
  <si>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</si>
  <si>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</si>
  <si>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</si>
  <si>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</si>
  <si>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</si>
  <si>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</si>
  <si>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</si>
  <si>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</si>
  <si>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</si>
  <si>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</si>
  <si>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</si>
  <si>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</si>
  <si>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</si>
  <si>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</si>
  <si>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</si>
  <si>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</si>
  <si>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</si>
  <si>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</si>
  <si>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</si>
  <si>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</si>
  <si>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</si>
  <si>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</si>
  <si>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</si>
  <si>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</si>
  <si>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</si>
  <si>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</si>
  <si>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</si>
  <si>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</si>
  <si>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</si>
  <si>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</si>
  <si>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</si>
  <si>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</si>
  <si>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</si>
  <si>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</si>
  <si>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</si>
  <si>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</si>
  <si>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</si>
  <si>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</si>
  <si>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</si>
  <si>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</si>
  <si>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</si>
  <si>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</si>
  <si>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</si>
  <si>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</si>
  <si>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</si>
  <si>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</si>
  <si>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</si>
  <si>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</si>
  <si>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</si>
  <si>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</si>
  <si>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</si>
  <si>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</si>
  <si>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</si>
  <si>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</si>
  <si>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</si>
  <si>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</si>
  <si>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</si>
  <si>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</si>
  <si>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</si>
  <si>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</si>
  <si>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</si>
  <si>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</si>
  <si>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</si>
  <si>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</si>
  <si>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</si>
  <si>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</si>
  <si>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</si>
  <si>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</si>
  <si>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</si>
  <si>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</si>
  <si>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</si>
  <si>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</si>
  <si>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</si>
  <si>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</si>
  <si>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</si>
  <si>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</si>
  <si>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</si>
  <si>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</si>
  <si>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</si>
  <si>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</si>
  <si>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</si>
  <si>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</si>
  <si>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</si>
  <si>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</si>
  <si>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</si>
  <si>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</si>
  <si>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</si>
  <si>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</si>
  <si>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</si>
  <si>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</si>
  <si>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</si>
  <si>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</si>
  <si>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</si>
  <si>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</si>
  <si>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</si>
  <si>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</si>
  <si>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</si>
  <si>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</si>
  <si>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</si>
  <si>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</si>
  <si>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</si>
  <si>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</si>
  <si>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</si>
  <si>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</si>
  <si>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</si>
  <si>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</si>
  <si>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</si>
  <si>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</si>
  <si>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</si>
  <si>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</si>
  <si>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</si>
  <si>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</si>
  <si>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</si>
  <si>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</si>
  <si>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</si>
  <si>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</si>
  <si>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</si>
  <si>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</si>
  <si>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</si>
  <si>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</si>
  <si>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</si>
  <si>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</si>
  <si>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</si>
  <si>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</si>
  <si>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</si>
  <si>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</si>
  <si>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</si>
  <si>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</si>
  <si>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</si>
  <si>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</si>
  <si>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</si>
  <si>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</si>
  <si>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</si>
  <si>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</si>
  <si>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</si>
  <si>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</si>
  <si>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</si>
  <si>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</si>
  <si>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</si>
  <si>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</si>
  <si>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</si>
  <si>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</si>
  <si>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</si>
  <si>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</si>
  <si>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</si>
  <si>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</si>
  <si>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</si>
  <si>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</si>
  <si>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</si>
  <si>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</si>
  <si>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</si>
  <si>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</si>
  <si>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</si>
  <si>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</si>
  <si>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</si>
  <si>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</si>
  <si>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</si>
  <si>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</si>
  <si>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</si>
  <si>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</si>
  <si>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</si>
  <si>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</si>
  <si>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</si>
  <si>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</si>
  <si>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</si>
  <si>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</si>
  <si>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</si>
  <si>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</si>
  <si>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</si>
  <si>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</si>
  <si>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</si>
  <si>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</si>
  <si>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</si>
  <si>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</si>
  <si>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</si>
  <si>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</si>
  <si>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</si>
  <si>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</si>
  <si>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</si>
  <si>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</si>
  <si>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</si>
  <si>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</si>
  <si>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</si>
  <si>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</si>
  <si>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</si>
  <si>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</si>
  <si>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</si>
  <si>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</si>
  <si>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</si>
  <si>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</si>
  <si>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</si>
  <si>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</si>
  <si>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</si>
  <si>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</si>
  <si>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</si>
  <si>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</si>
  <si>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</si>
  <si>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</si>
  <si>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</si>
  <si>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</si>
  <si>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</si>
  <si>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</si>
  <si>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</si>
  <si>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</si>
  <si>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</si>
  <si>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</si>
  <si>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</si>
  <si>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</si>
  <si>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</si>
  <si>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</si>
  <si>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</si>
  <si>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</si>
  <si>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</si>
  <si>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</si>
  <si>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</si>
  <si>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</si>
  <si>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</si>
  <si>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</si>
  <si>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</si>
  <si>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</si>
  <si>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</si>
  <si>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</si>
  <si>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</si>
  <si>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</si>
  <si>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</si>
  <si>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</si>
  <si>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</si>
  <si>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</si>
  <si>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</si>
  <si>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</si>
  <si>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</si>
  <si>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</si>
  <si>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</si>
  <si>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</si>
  <si>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</si>
  <si>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</si>
  <si>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</si>
  <si>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</si>
  <si>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</si>
  <si>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</si>
  <si>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</si>
  <si>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</si>
  <si>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</si>
  <si>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</si>
  <si>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</si>
  <si>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</si>
  <si>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</si>
  <si>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</si>
  <si>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</si>
  <si>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</si>
  <si>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</si>
  <si>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</si>
  <si>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</si>
  <si>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</si>
  <si>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</si>
  <si>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</si>
  <si>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</si>
  <si>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</si>
  <si>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</si>
  <si>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</si>
  <si>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</si>
  <si>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</si>
  <si>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</si>
  <si>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</si>
  <si>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</si>
  <si>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</si>
  <si>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</si>
  <si>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</si>
  <si>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</si>
  <si>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</si>
  <si>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</si>
  <si>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</si>
  <si>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</si>
  <si>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</si>
  <si>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</si>
  <si>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</si>
  <si>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</si>
  <si>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</si>
  <si>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</si>
  <si>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</si>
  <si>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</si>
  <si>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</si>
  <si>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</si>
  <si>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</si>
  <si>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</si>
  <si>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الهلال الصناعية </t>
  </si>
  <si>
    <t xml:space="preserve">الامين للاستثمارات العقارية 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</si>
  <si>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</si>
  <si>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</si>
  <si>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</si>
  <si>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الخازر لانتاج المواد الانشائية </t>
  </si>
  <si>
    <t xml:space="preserve">العراقية لانتاج وتسويق اللحوم </t>
  </si>
  <si>
    <t xml:space="preserve">مصرف بغداد </t>
  </si>
  <si>
    <t>المصرف المتحد للاستثمار</t>
  </si>
  <si>
    <t xml:space="preserve">مصرف الاقتصاد للاستثمار </t>
  </si>
  <si>
    <t xml:space="preserve">الموصل لمدن الالعاب </t>
  </si>
  <si>
    <t>الكيمياوية والبلاستيكية</t>
  </si>
  <si>
    <t>مصرف الاستثمار</t>
  </si>
  <si>
    <t xml:space="preserve">الحديثة للانتاج الحيواني </t>
  </si>
  <si>
    <t xml:space="preserve">البادية للنقل العام </t>
  </si>
  <si>
    <t xml:space="preserve">مصرف اشور الدولي </t>
  </si>
  <si>
    <t xml:space="preserve">النخبة للمقاولات العامة </t>
  </si>
  <si>
    <t>العراقية لصناعات الكارتون</t>
  </si>
  <si>
    <t>رحاب كربلاء للمقاولات</t>
  </si>
  <si>
    <t xml:space="preserve">دار السلام للتأمين </t>
  </si>
  <si>
    <t>الوطنية لصناعات الاثاث المنزلي</t>
  </si>
  <si>
    <t>فندق السدير</t>
  </si>
  <si>
    <t>المصرف الدولي الإسلامي</t>
  </si>
  <si>
    <t>فندق أشور</t>
  </si>
  <si>
    <t>مصرف عبر العراق للاستثمار</t>
  </si>
  <si>
    <t>كركوك لانتاج المواد الانشائية</t>
  </si>
  <si>
    <t>IKFP</t>
  </si>
  <si>
    <t>مصرف الوطني الاسلامي</t>
  </si>
  <si>
    <t xml:space="preserve">مصرف الاتحاد العراقي </t>
  </si>
  <si>
    <t xml:space="preserve">سد الموصل السياحية </t>
  </si>
  <si>
    <t xml:space="preserve">التقرير الاسبوعي لتداول الاسهم المباعة من غير العراقيين في منصة ISX-OTC </t>
  </si>
  <si>
    <t xml:space="preserve">الاسهم المتداولة  </t>
  </si>
  <si>
    <t>Company Names</t>
  </si>
  <si>
    <t xml:space="preserve">مصرف الوركاء للاستثمار و التمويل </t>
  </si>
  <si>
    <t>Warka Bank for inv.&amp;Finance</t>
  </si>
  <si>
    <t>Total Bank sector</t>
  </si>
  <si>
    <t>المجموع الكلي</t>
  </si>
  <si>
    <t>Grand Total</t>
  </si>
  <si>
    <t>فئة السند</t>
  </si>
  <si>
    <t>رمز التداول</t>
  </si>
  <si>
    <t>افتتاح</t>
  </si>
  <si>
    <t>سعر الاغلاق الحالي</t>
  </si>
  <si>
    <t>سعر الاغلاق السابق</t>
  </si>
  <si>
    <t xml:space="preserve">عدد السندات المتداولة </t>
  </si>
  <si>
    <t xml:space="preserve">قيمة السندات المتداولة </t>
  </si>
  <si>
    <t xml:space="preserve">المجموع </t>
  </si>
  <si>
    <t xml:space="preserve">     2026/4/23 - 2026/4/19 تقرير التداول الأسبوعي </t>
  </si>
  <si>
    <t>Weekly Trading Report 19/4/2026 - 23/4/2026</t>
  </si>
  <si>
    <t xml:space="preserve">     2026/4/23 - 2026/4/19 ISX-OTC تقرير التداول الأسبوعي /المنصة     </t>
  </si>
  <si>
    <t xml:space="preserve">Over The Counter Platform (OTC) Weekly Trading Report 19/4/2026 - 23/4/2026 </t>
  </si>
  <si>
    <t xml:space="preserve">     2026/4/23- 2026/4/19 تقرير التداول الأسبوعي/سندات     </t>
  </si>
  <si>
    <t xml:space="preserve"> Weekly Trading Report 19/4/2026 - 23/4/2026 </t>
  </si>
  <si>
    <t>التقرير الاسبوعي لتداول الاسهم المباعة من غير العراقيين في السوق العراق للاوراق المالية 2026/4/19 - 2026/4/23</t>
  </si>
  <si>
    <t>Non-Iraqi Weekly Trading Report (Sell)  19/4/2026 - 23/4/2026</t>
  </si>
  <si>
    <t>التقرير الاسبوعي لتداول الاسهم المشتراة لغير العراقيين في السوق العراق للاوراق المالية 2026/4/19 - 2026/4/23</t>
  </si>
  <si>
    <t>Non-Iraqi Weekly Trading Report (Buy) 19/4/2026 - 23/4/2026</t>
  </si>
  <si>
    <t>Non-Iraqi Weekly Trading Report (Sell) 19/4/2026 - 23/4/2026</t>
  </si>
  <si>
    <t xml:space="preserve"> أسعار الاغلاق لاسهم الشركات المساهمة المدرجة للفترة 2026/4/19 - 2026/4/23</t>
  </si>
  <si>
    <t>Closing prices for the  listed companies from 19/4/2026 - 23/4/2026</t>
  </si>
  <si>
    <t>2026/4/23 - 2026/4/19 تقرير التداول الأسبوعي /المنصة الثالثة</t>
  </si>
  <si>
    <t xml:space="preserve">Undisclosed Platform Weekly Trading Report 19/4/2026 - 23/4/2026            </t>
  </si>
  <si>
    <t>2026/4/23 -2026/4/19 تقرير التداول الأسبوعي / المنصة الثانية</t>
  </si>
  <si>
    <t xml:space="preserve">Second Platform Weekly Trading Report 19/4/2026 - 23/4/2026 </t>
  </si>
  <si>
    <t xml:space="preserve">      2026/4/23 - 2026/4/19 تقرير التداول الأسبوعي / المنصة النظامية</t>
  </si>
  <si>
    <t xml:space="preserve">   Weekly Trading Report / Regular 19/4/2026 - 23/4/2026</t>
  </si>
  <si>
    <t>مصرف التنمية الدولي</t>
  </si>
  <si>
    <t>نشرة تداول سندات انجاز - "الاصدارية الاولى"</t>
  </si>
  <si>
    <t>CB60</t>
  </si>
  <si>
    <t>ــــــــــ</t>
  </si>
  <si>
    <t>شط العرب للتأمين</t>
  </si>
  <si>
    <t>NSHA</t>
  </si>
  <si>
    <t>مصرف كوردستان الدولي الاسلامي</t>
  </si>
  <si>
    <t xml:space="preserve">مصرف الأئتمان العراقي </t>
  </si>
  <si>
    <t>Al-Mansour Bank</t>
  </si>
  <si>
    <t>Bank Of Baghdad</t>
  </si>
  <si>
    <t xml:space="preserve">المصرف الاهلي العراقي </t>
  </si>
  <si>
    <t xml:space="preserve">National Bank Of Iraq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</si>
</sst>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  <numFmt numFmtId="168" formatCode="_-* #,##0_-;_-* #,##0\-;_-* &quot;-&quot;??_-;_-@_-"/>
  </numFmts>
  <fonts count="100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sz val="12"/>
      <color theme="1"/>
      <name val="Times New Roman"/>
      <family val="2"/>
    </font>
    <font>
      <sz val="10"/>
      <name val="Arial"/>
      <family val="2"/>
    </font>
    <font>
      <b/>
      <sz val="12"/>
      <color indexed="56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b/>
      <sz val="20"/>
      <color rgb="FF002060"/>
      <name val="Calibri"/>
      <family val="2"/>
    </font>
    <font>
      <b/>
      <sz val="14"/>
      <color rgb="FF002060"/>
      <name val="Calibri"/>
      <family val="2"/>
    </font>
    <font>
      <sz val="11"/>
      <color theme="1"/>
      <name val="Calibri"/>
      <family val="2"/>
    </font>
    <font>
      <b/>
      <sz val="12"/>
      <color rgb="FF002060"/>
      <name val="Calibri"/>
      <family val="2"/>
    </font>
    <font>
      <b/>
      <sz val="15"/>
      <color rgb="FF002060"/>
      <name val="Calibri"/>
      <family val="2"/>
    </font>
    <font>
      <b/>
      <sz val="12"/>
      <color indexed="56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6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theme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</borders>
  <cellStyleXfs count="723">
    <xf numFmtId="0" fontId="0" fillId="0" borderId="0"/>
    <xf numFmtId="0" fontId="35" fillId="25" borderId="0" applyNumberFormat="0" applyBorder="0" applyAlignment="0" applyProtection="0"/>
    <xf numFmtId="0" fontId="36" fillId="25" borderId="0" applyNumberFormat="0" applyBorder="0" applyAlignment="0" applyProtection="0"/>
    <xf numFmtId="0" fontId="17" fillId="2" borderId="0" applyNumberFormat="0" applyBorder="0" applyAlignment="0" applyProtection="0"/>
    <xf numFmtId="0" fontId="36" fillId="25" borderId="0" applyNumberFormat="0" applyBorder="0" applyAlignment="0" applyProtection="0"/>
    <xf numFmtId="0" fontId="35" fillId="26" borderId="0" applyNumberFormat="0" applyBorder="0" applyAlignment="0" applyProtection="0"/>
    <xf numFmtId="0" fontId="36" fillId="26" borderId="0" applyNumberFormat="0" applyBorder="0" applyAlignment="0" applyProtection="0"/>
    <xf numFmtId="0" fontId="17" fillId="3" borderId="0" applyNumberFormat="0" applyBorder="0" applyAlignment="0" applyProtection="0"/>
    <xf numFmtId="0" fontId="36" fillId="2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17" fillId="4" borderId="0" applyNumberFormat="0" applyBorder="0" applyAlignment="0" applyProtection="0"/>
    <xf numFmtId="0" fontId="36" fillId="27" borderId="0" applyNumberFormat="0" applyBorder="0" applyAlignment="0" applyProtection="0"/>
    <xf numFmtId="0" fontId="35" fillId="28" borderId="0" applyNumberFormat="0" applyBorder="0" applyAlignment="0" applyProtection="0"/>
    <xf numFmtId="0" fontId="36" fillId="28" borderId="0" applyNumberFormat="0" applyBorder="0" applyAlignment="0" applyProtection="0"/>
    <xf numFmtId="0" fontId="17" fillId="5" borderId="0" applyNumberFormat="0" applyBorder="0" applyAlignment="0" applyProtection="0"/>
    <xf numFmtId="0" fontId="36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29" borderId="0" applyNumberFormat="0" applyBorder="0" applyAlignment="0" applyProtection="0"/>
    <xf numFmtId="0" fontId="17" fillId="6" borderId="0" applyNumberFormat="0" applyBorder="0" applyAlignment="0" applyProtection="0"/>
    <xf numFmtId="0" fontId="36" fillId="29" borderId="0" applyNumberFormat="0" applyBorder="0" applyAlignment="0" applyProtection="0"/>
    <xf numFmtId="0" fontId="35" fillId="30" borderId="0" applyNumberFormat="0" applyBorder="0" applyAlignment="0" applyProtection="0"/>
    <xf numFmtId="0" fontId="36" fillId="30" borderId="0" applyNumberFormat="0" applyBorder="0" applyAlignment="0" applyProtection="0"/>
    <xf numFmtId="0" fontId="17" fillId="7" borderId="0" applyNumberFormat="0" applyBorder="0" applyAlignment="0" applyProtection="0"/>
    <xf numFmtId="0" fontId="36" fillId="30" borderId="0" applyNumberFormat="0" applyBorder="0" applyAlignment="0" applyProtection="0"/>
    <xf numFmtId="0" fontId="35" fillId="31" borderId="0" applyNumberFormat="0" applyBorder="0" applyAlignment="0" applyProtection="0"/>
    <xf numFmtId="0" fontId="36" fillId="31" borderId="0" applyNumberFormat="0" applyBorder="0" applyAlignment="0" applyProtection="0"/>
    <xf numFmtId="0" fontId="17" fillId="8" borderId="0" applyNumberFormat="0" applyBorder="0" applyAlignment="0" applyProtection="0"/>
    <xf numFmtId="0" fontId="36" fillId="3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17" fillId="9" borderId="0" applyNumberFormat="0" applyBorder="0" applyAlignment="0" applyProtection="0"/>
    <xf numFmtId="0" fontId="36" fillId="32" borderId="0" applyNumberFormat="0" applyBorder="0" applyAlignment="0" applyProtection="0"/>
    <xf numFmtId="0" fontId="35" fillId="33" borderId="0" applyNumberFormat="0" applyBorder="0" applyAlignment="0" applyProtection="0"/>
    <xf numFmtId="0" fontId="36" fillId="33" borderId="0" applyNumberFormat="0" applyBorder="0" applyAlignment="0" applyProtection="0"/>
    <xf numFmtId="0" fontId="17" fillId="10" borderId="0" applyNumberFormat="0" applyBorder="0" applyAlignment="0" applyProtection="0"/>
    <xf numFmtId="0" fontId="36" fillId="33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17" fillId="5" borderId="0" applyNumberFormat="0" applyBorder="0" applyAlignment="0" applyProtection="0"/>
    <xf numFmtId="0" fontId="36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17" fillId="8" borderId="0" applyNumberFormat="0" applyBorder="0" applyAlignment="0" applyProtection="0"/>
    <xf numFmtId="0" fontId="36" fillId="35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17" fillId="11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38" fillId="37" borderId="0" applyNumberFormat="0" applyBorder="0" applyAlignment="0" applyProtection="0"/>
    <xf numFmtId="0" fontId="19" fillId="12" borderId="0" applyNumberFormat="0" applyBorder="0" applyAlignment="0" applyProtection="0"/>
    <xf numFmtId="0" fontId="38" fillId="37" borderId="0" applyNumberFormat="0" applyBorder="0" applyAlignment="0" applyProtection="0"/>
    <xf numFmtId="0" fontId="37" fillId="38" borderId="0" applyNumberFormat="0" applyBorder="0" applyAlignment="0" applyProtection="0"/>
    <xf numFmtId="0" fontId="38" fillId="38" borderId="0" applyNumberFormat="0" applyBorder="0" applyAlignment="0" applyProtection="0"/>
    <xf numFmtId="0" fontId="19" fillId="9" borderId="0" applyNumberFormat="0" applyBorder="0" applyAlignment="0" applyProtection="0"/>
    <xf numFmtId="0" fontId="38" fillId="38" borderId="0" applyNumberFormat="0" applyBorder="0" applyAlignment="0" applyProtection="0"/>
    <xf numFmtId="0" fontId="37" fillId="39" borderId="0" applyNumberFormat="0" applyBorder="0" applyAlignment="0" applyProtection="0"/>
    <xf numFmtId="0" fontId="38" fillId="39" borderId="0" applyNumberFormat="0" applyBorder="0" applyAlignment="0" applyProtection="0"/>
    <xf numFmtId="0" fontId="19" fillId="10" borderId="0" applyNumberFormat="0" applyBorder="0" applyAlignment="0" applyProtection="0"/>
    <xf numFmtId="0" fontId="38" fillId="39" borderId="0" applyNumberFormat="0" applyBorder="0" applyAlignment="0" applyProtection="0"/>
    <xf numFmtId="0" fontId="37" fillId="40" borderId="0" applyNumberFormat="0" applyBorder="0" applyAlignment="0" applyProtection="0"/>
    <xf numFmtId="0" fontId="38" fillId="40" borderId="0" applyNumberFormat="0" applyBorder="0" applyAlignment="0" applyProtection="0"/>
    <xf numFmtId="0" fontId="19" fillId="13" borderId="0" applyNumberFormat="0" applyBorder="0" applyAlignment="0" applyProtection="0"/>
    <xf numFmtId="0" fontId="38" fillId="40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19" fillId="14" borderId="0" applyNumberFormat="0" applyBorder="0" applyAlignment="0" applyProtection="0"/>
    <xf numFmtId="0" fontId="38" fillId="41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19" fillId="15" borderId="0" applyNumberFormat="0" applyBorder="0" applyAlignment="0" applyProtection="0"/>
    <xf numFmtId="0" fontId="38" fillId="42" borderId="0" applyNumberFormat="0" applyBorder="0" applyAlignment="0" applyProtection="0"/>
    <xf numFmtId="0" fontId="37" fillId="43" borderId="0" applyNumberFormat="0" applyBorder="0" applyAlignment="0" applyProtection="0"/>
    <xf numFmtId="0" fontId="38" fillId="43" borderId="0" applyNumberFormat="0" applyBorder="0" applyAlignment="0" applyProtection="0"/>
    <xf numFmtId="0" fontId="19" fillId="16" borderId="0" applyNumberFormat="0" applyBorder="0" applyAlignment="0" applyProtection="0"/>
    <xf numFmtId="0" fontId="38" fillId="43" borderId="0" applyNumberFormat="0" applyBorder="0" applyAlignment="0" applyProtection="0"/>
    <xf numFmtId="0" fontId="37" fillId="44" borderId="0" applyNumberFormat="0" applyBorder="0" applyAlignment="0" applyProtection="0"/>
    <xf numFmtId="0" fontId="38" fillId="44" borderId="0" applyNumberFormat="0" applyBorder="0" applyAlignment="0" applyProtection="0"/>
    <xf numFmtId="0" fontId="19" fillId="17" borderId="0" applyNumberFormat="0" applyBorder="0" applyAlignment="0" applyProtection="0"/>
    <xf numFmtId="0" fontId="38" fillId="44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19" fillId="18" borderId="0" applyNumberFormat="0" applyBorder="0" applyAlignment="0" applyProtection="0"/>
    <xf numFmtId="0" fontId="38" fillId="45" borderId="0" applyNumberFormat="0" applyBorder="0" applyAlignment="0" applyProtection="0"/>
    <xf numFmtId="0" fontId="37" fillId="46" borderId="0" applyNumberFormat="0" applyBorder="0" applyAlignment="0" applyProtection="0"/>
    <xf numFmtId="0" fontId="38" fillId="46" borderId="0" applyNumberFormat="0" applyBorder="0" applyAlignment="0" applyProtection="0"/>
    <xf numFmtId="0" fontId="19" fillId="13" borderId="0" applyNumberFormat="0" applyBorder="0" applyAlignment="0" applyProtection="0"/>
    <xf numFmtId="0" fontId="38" fillId="46" borderId="0" applyNumberFormat="0" applyBorder="0" applyAlignment="0" applyProtection="0"/>
    <xf numFmtId="0" fontId="37" fillId="47" borderId="0" applyNumberFormat="0" applyBorder="0" applyAlignment="0" applyProtection="0"/>
    <xf numFmtId="0" fontId="38" fillId="47" borderId="0" applyNumberFormat="0" applyBorder="0" applyAlignment="0" applyProtection="0"/>
    <xf numFmtId="0" fontId="19" fillId="14" borderId="0" applyNumberFormat="0" applyBorder="0" applyAlignment="0" applyProtection="0"/>
    <xf numFmtId="0" fontId="38" fillId="47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19" fillId="19" borderId="0" applyNumberFormat="0" applyBorder="0" applyAlignment="0" applyProtection="0"/>
    <xf numFmtId="0" fontId="38" fillId="48" borderId="0" applyNumberFormat="0" applyBorder="0" applyAlignment="0" applyProtection="0"/>
    <xf numFmtId="0" fontId="39" fillId="49" borderId="0" applyNumberFormat="0" applyBorder="0" applyAlignment="0" applyProtection="0"/>
    <xf numFmtId="0" fontId="40" fillId="49" borderId="0" applyNumberFormat="0" applyBorder="0" applyAlignment="0" applyProtection="0"/>
    <xf numFmtId="0" fontId="20" fillId="3" borderId="0" applyNumberFormat="0" applyBorder="0" applyAlignment="0" applyProtection="0"/>
    <xf numFmtId="0" fontId="40" fillId="49" borderId="0" applyNumberFormat="0" applyBorder="0" applyAlignment="0" applyProtection="0"/>
    <xf numFmtId="0" fontId="41" fillId="50" borderId="10" applyNumberFormat="0" applyAlignment="0" applyProtection="0"/>
    <xf numFmtId="0" fontId="42" fillId="50" borderId="10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42" fillId="50" borderId="10" applyNumberFormat="0" applyAlignment="0" applyProtection="0"/>
    <xf numFmtId="0" fontId="43" fillId="51" borderId="11" applyNumberFormat="0" applyAlignment="0" applyProtection="0"/>
    <xf numFmtId="0" fontId="44" fillId="51" borderId="11" applyNumberFormat="0" applyAlignment="0" applyProtection="0"/>
    <xf numFmtId="0" fontId="22" fillId="21" borderId="2" applyNumberFormat="0" applyAlignment="0" applyProtection="0"/>
    <xf numFmtId="0" fontId="44" fillId="51" borderId="11" applyNumberFormat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52" borderId="0" applyNumberFormat="0" applyBorder="0" applyAlignment="0" applyProtection="0"/>
    <xf numFmtId="0" fontId="48" fillId="52" borderId="0" applyNumberFormat="0" applyBorder="0" applyAlignment="0" applyProtection="0"/>
    <xf numFmtId="0" fontId="24" fillId="4" borderId="0" applyNumberFormat="0" applyBorder="0" applyAlignment="0" applyProtection="0"/>
    <xf numFmtId="0" fontId="48" fillId="52" borderId="0" applyNumberFormat="0" applyBorder="0" applyAlignment="0" applyProtection="0"/>
    <xf numFmtId="0" fontId="49" fillId="0" borderId="12" applyNumberFormat="0" applyFill="0" applyAlignment="0" applyProtection="0"/>
    <xf numFmtId="0" fontId="50" fillId="0" borderId="12" applyNumberFormat="0" applyFill="0" applyAlignment="0" applyProtection="0"/>
    <xf numFmtId="0" fontId="25" fillId="0" borderId="3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2" fillId="0" borderId="13" applyNumberFormat="0" applyFill="0" applyAlignment="0" applyProtection="0"/>
    <xf numFmtId="0" fontId="26" fillId="0" borderId="4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4" fillId="0" borderId="14" applyNumberFormat="0" applyFill="0" applyAlignment="0" applyProtection="0"/>
    <xf numFmtId="0" fontId="18" fillId="0" borderId="5" applyNumberFormat="0" applyFill="0" applyAlignment="0" applyProtection="0"/>
    <xf numFmtId="0" fontId="54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55" fillId="53" borderId="10" applyNumberFormat="0" applyAlignment="0" applyProtection="0"/>
    <xf numFmtId="0" fontId="56" fillId="53" borderId="10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56" fillId="53" borderId="10" applyNumberFormat="0" applyAlignment="0" applyProtection="0"/>
    <xf numFmtId="0" fontId="57" fillId="0" borderId="15" applyNumberFormat="0" applyFill="0" applyAlignment="0" applyProtection="0"/>
    <xf numFmtId="0" fontId="58" fillId="0" borderId="15" applyNumberFormat="0" applyFill="0" applyAlignment="0" applyProtection="0"/>
    <xf numFmtId="0" fontId="28" fillId="0" borderId="6" applyNumberFormat="0" applyFill="0" applyAlignment="0" applyProtection="0"/>
    <xf numFmtId="0" fontId="58" fillId="0" borderId="15" applyNumberFormat="0" applyFill="0" applyAlignment="0" applyProtection="0"/>
    <xf numFmtId="0" fontId="59" fillId="54" borderId="0" applyNumberFormat="0" applyBorder="0" applyAlignment="0" applyProtection="0"/>
    <xf numFmtId="0" fontId="60" fillId="54" borderId="0" applyNumberFormat="0" applyBorder="0" applyAlignment="0" applyProtection="0"/>
    <xf numFmtId="0" fontId="29" fillId="22" borderId="0" applyNumberFormat="0" applyBorder="0" applyAlignment="0" applyProtection="0"/>
    <xf numFmtId="0" fontId="60" fillId="54" borderId="0" applyNumberFormat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55" borderId="16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34" fillId="55" borderId="16" applyNumberFormat="0" applyFont="0" applyAlignment="0" applyProtection="0"/>
    <xf numFmtId="0" fontId="35" fillId="55" borderId="16" applyNumberFormat="0" applyFont="0" applyAlignment="0" applyProtection="0"/>
    <xf numFmtId="0" fontId="62" fillId="50" borderId="17" applyNumberFormat="0" applyAlignment="0" applyProtection="0"/>
    <xf numFmtId="0" fontId="63" fillId="50" borderId="17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63" fillId="50" borderId="17" applyNumberFormat="0" applyAlignment="0" applyProtection="0"/>
    <xf numFmtId="0" fontId="6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18" applyNumberFormat="0" applyFill="0" applyAlignment="0" applyProtection="0"/>
    <xf numFmtId="0" fontId="67" fillId="0" borderId="18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67" fillId="0" borderId="18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0" fillId="25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28" borderId="0" applyNumberFormat="0" applyBorder="0" applyAlignment="0" applyProtection="0"/>
    <xf numFmtId="0" fontId="10" fillId="34" borderId="0" applyNumberFormat="0" applyBorder="0" applyAlignment="0" applyProtection="0"/>
    <xf numFmtId="0" fontId="10" fillId="29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55" borderId="16" applyNumberFormat="0" applyFont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90" fillId="0" borderId="0"/>
    <xf numFmtId="43" fontId="91" fillId="0" borderId="0" applyFont="0" applyFill="0" applyBorder="0" applyAlignment="0" applyProtection="0"/>
  </cellStyleXfs>
  <cellXfs count="195">
    <xf numFmtId="0" fontId="0" fillId="0" borderId="0" xfId="0"/>
    <xf numFmtId="0" fontId="16" fillId="0" borderId="0" xfId="0" applyFont="1"/>
    <xf numFmtId="0" fontId="71" fillId="0" borderId="0" xfId="0" applyFont="1"/>
    <xf numFmtId="3" fontId="16" fillId="0" borderId="0" xfId="0" applyNumberFormat="1" applyFont="1"/>
    <xf numFmtId="0" fontId="74" fillId="0" borderId="0" xfId="0" applyFont="1"/>
    <xf numFmtId="1" fontId="75" fillId="58" borderId="19" xfId="114" applyNumberFormat="1" applyFont="1" applyFill="1" applyBorder="1" applyAlignment="1">
      <alignment horizontal="left" vertical="center"/>
    </xf>
    <xf numFmtId="4" fontId="74" fillId="0" borderId="0" xfId="0" applyNumberFormat="1" applyFont="1"/>
    <xf numFmtId="1" fontId="74" fillId="0" borderId="0" xfId="0" applyNumberFormat="1" applyFont="1"/>
    <xf numFmtId="0" fontId="74" fillId="0" borderId="0" xfId="0" applyFont="1" applyAlignment="1">
      <alignment horizontal="right"/>
    </xf>
    <xf numFmtId="3" fontId="74" fillId="0" borderId="0" xfId="0" applyNumberFormat="1" applyFont="1" applyAlignment="1">
      <alignment horizontal="right"/>
    </xf>
    <xf numFmtId="0" fontId="76" fillId="0" borderId="0" xfId="0" applyFont="1"/>
    <xf numFmtId="0" fontId="74" fillId="58" borderId="0" xfId="0" applyFont="1" applyFill="1"/>
    <xf numFmtId="1" fontId="77" fillId="58" borderId="19" xfId="114" applyNumberFormat="1" applyFont="1" applyFill="1" applyBorder="1" applyAlignment="1">
      <alignment horizontal="left" vertical="center"/>
    </xf>
    <xf numFmtId="0" fontId="79" fillId="0" borderId="0" xfId="0" applyFont="1"/>
    <xf numFmtId="4" fontId="16" fillId="0" borderId="0" xfId="0" applyNumberFormat="1" applyFont="1"/>
    <xf numFmtId="0" fontId="76" fillId="58" borderId="0" xfId="0" applyFont="1" applyFill="1"/>
    <xf numFmtId="0" fontId="70" fillId="0" borderId="22" xfId="0" applyFont="1" applyBorder="1" applyAlignment="1">
      <alignment vertical="center"/>
    </xf>
    <xf numFmtId="0" fontId="70" fillId="0" borderId="23" xfId="0" applyFont="1" applyBorder="1" applyAlignment="1">
      <alignment vertical="center"/>
    </xf>
    <xf numFmtId="0" fontId="74" fillId="0" borderId="21" xfId="0" applyFont="1" applyBorder="1"/>
    <xf numFmtId="3" fontId="74" fillId="0" borderId="0" xfId="0" applyNumberFormat="1" applyFont="1"/>
    <xf numFmtId="0" fontId="73" fillId="0" borderId="26" xfId="0" applyFont="1" applyBorder="1" applyAlignment="1">
      <alignment vertical="center"/>
    </xf>
    <xf numFmtId="1" fontId="83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6" fillId="58" borderId="33" xfId="0" applyFont="1" applyFill="1" applyBorder="1"/>
    <xf numFmtId="0" fontId="73" fillId="0" borderId="25" xfId="0" applyFont="1" applyBorder="1" applyAlignment="1">
      <alignment horizontal="center" vertical="center"/>
    </xf>
    <xf numFmtId="0" fontId="74" fillId="0" borderId="33" xfId="0" applyFont="1" applyBorder="1"/>
    <xf numFmtId="0" fontId="75" fillId="56" borderId="19" xfId="0" applyFont="1" applyFill="1" applyBorder="1" applyAlignment="1">
      <alignment horizontal="center" vertical="center"/>
    </xf>
    <xf numFmtId="0" fontId="72" fillId="56" borderId="19" xfId="0" applyFont="1" applyFill="1" applyBorder="1" applyAlignment="1">
      <alignment horizontal="center" vertical="center" wrapText="1"/>
    </xf>
    <xf numFmtId="4" fontId="72" fillId="56" borderId="19" xfId="0" applyNumberFormat="1" applyFont="1" applyFill="1" applyBorder="1" applyAlignment="1">
      <alignment horizontal="center" vertical="center" wrapText="1"/>
    </xf>
    <xf numFmtId="1" fontId="72" fillId="56" borderId="19" xfId="0" applyNumberFormat="1" applyFont="1" applyFill="1" applyBorder="1" applyAlignment="1">
      <alignment horizontal="center" vertical="center" wrapText="1"/>
    </xf>
    <xf numFmtId="0" fontId="75" fillId="56" borderId="19" xfId="0" applyFont="1" applyFill="1" applyBorder="1" applyAlignment="1">
      <alignment horizontal="center" vertical="center" wrapText="1"/>
    </xf>
    <xf numFmtId="0" fontId="75" fillId="57" borderId="19" xfId="0" applyFont="1" applyFill="1" applyBorder="1" applyAlignment="1">
      <alignment horizontal="right" vertical="center" wrapText="1"/>
    </xf>
    <xf numFmtId="0" fontId="75" fillId="0" borderId="19" xfId="0" applyFont="1" applyBorder="1" applyAlignment="1">
      <alignment horizontal="right" vertical="center"/>
    </xf>
    <xf numFmtId="0" fontId="75" fillId="0" borderId="19" xfId="0" applyFont="1" applyBorder="1" applyAlignment="1">
      <alignment horizontal="left" vertical="center"/>
    </xf>
    <xf numFmtId="166" fontId="75" fillId="0" borderId="19" xfId="0" applyNumberFormat="1" applyFont="1" applyBorder="1" applyAlignment="1">
      <alignment horizontal="center" vertical="center"/>
    </xf>
    <xf numFmtId="166" fontId="78" fillId="0" borderId="19" xfId="0" applyNumberFormat="1" applyFont="1" applyBorder="1" applyAlignment="1">
      <alignment horizontal="center" vertical="center"/>
    </xf>
    <xf numFmtId="165" fontId="75" fillId="0" borderId="19" xfId="0" applyNumberFormat="1" applyFont="1" applyBorder="1" applyAlignment="1">
      <alignment horizontal="center" vertical="center"/>
    </xf>
    <xf numFmtId="4" fontId="75" fillId="0" borderId="19" xfId="0" applyNumberFormat="1" applyFont="1" applyBorder="1" applyAlignment="1">
      <alignment horizontal="center" vertical="center"/>
    </xf>
    <xf numFmtId="3" fontId="75" fillId="58" borderId="19" xfId="0" applyNumberFormat="1" applyFont="1" applyFill="1" applyBorder="1" applyAlignment="1">
      <alignment horizontal="center" vertical="center"/>
    </xf>
    <xf numFmtId="0" fontId="75" fillId="0" borderId="19" xfId="0" applyFont="1" applyBorder="1" applyAlignment="1">
      <alignment horizontal="center" vertical="center"/>
    </xf>
    <xf numFmtId="0" fontId="75" fillId="58" borderId="19" xfId="0" applyFont="1" applyFill="1" applyBorder="1" applyAlignment="1">
      <alignment horizontal="left" vertical="center"/>
    </xf>
    <xf numFmtId="0" fontId="75" fillId="59" borderId="19" xfId="0" applyFont="1" applyFill="1" applyBorder="1" applyAlignment="1">
      <alignment vertical="center"/>
    </xf>
    <xf numFmtId="1" fontId="75" fillId="59" borderId="19" xfId="0" applyNumberFormat="1" applyFont="1" applyFill="1" applyBorder="1" applyAlignment="1">
      <alignment horizontal="center" vertical="center"/>
    </xf>
    <xf numFmtId="3" fontId="75" fillId="59" borderId="19" xfId="0" applyNumberFormat="1" applyFont="1" applyFill="1" applyBorder="1" applyAlignment="1">
      <alignment horizontal="center" vertical="center"/>
    </xf>
    <xf numFmtId="0" fontId="74" fillId="0" borderId="36" xfId="0" applyFont="1" applyBorder="1"/>
    <xf numFmtId="0" fontId="75" fillId="57" borderId="19" xfId="0" applyFont="1" applyFill="1" applyBorder="1" applyAlignment="1">
      <alignment vertical="center" wrapText="1"/>
    </xf>
    <xf numFmtId="166" fontId="80" fillId="58" borderId="19" xfId="0" applyNumberFormat="1" applyFont="1" applyFill="1" applyBorder="1" applyAlignment="1">
      <alignment horizontal="center" vertical="center"/>
    </xf>
    <xf numFmtId="0" fontId="75" fillId="59" borderId="19" xfId="0" applyFont="1" applyFill="1" applyBorder="1" applyAlignment="1">
      <alignment horizontal="left" vertical="center"/>
    </xf>
    <xf numFmtId="0" fontId="75" fillId="58" borderId="19" xfId="160" applyFont="1" applyFill="1" applyBorder="1" applyAlignment="1">
      <alignment vertical="center"/>
    </xf>
    <xf numFmtId="0" fontId="80" fillId="58" borderId="19" xfId="0" applyFont="1" applyFill="1" applyBorder="1" applyAlignment="1">
      <alignment vertical="center"/>
    </xf>
    <xf numFmtId="0" fontId="75" fillId="59" borderId="19" xfId="0" applyFont="1" applyFill="1" applyBorder="1" applyAlignment="1">
      <alignment horizontal="center" vertical="center"/>
    </xf>
    <xf numFmtId="0" fontId="75" fillId="56" borderId="19" xfId="0" applyFont="1" applyFill="1" applyBorder="1" applyAlignment="1">
      <alignment horizontal="left" vertical="center" wrapText="1"/>
    </xf>
    <xf numFmtId="0" fontId="75" fillId="24" borderId="19" xfId="175" applyFont="1" applyFill="1" applyBorder="1" applyAlignment="1">
      <alignment horizontal="center" vertical="center"/>
    </xf>
    <xf numFmtId="0" fontId="75" fillId="24" borderId="19" xfId="175" applyFont="1" applyFill="1" applyBorder="1" applyAlignment="1">
      <alignment horizontal="center" vertical="center" wrapText="1"/>
    </xf>
    <xf numFmtId="3" fontId="75" fillId="24" borderId="19" xfId="175" applyNumberFormat="1" applyFont="1" applyFill="1" applyBorder="1" applyAlignment="1">
      <alignment horizontal="center" vertical="center" wrapText="1"/>
    </xf>
    <xf numFmtId="0" fontId="77" fillId="60" borderId="19" xfId="160" applyFont="1" applyFill="1" applyBorder="1" applyAlignment="1">
      <alignment vertical="center"/>
    </xf>
    <xf numFmtId="0" fontId="77" fillId="58" borderId="19" xfId="160" applyFont="1" applyFill="1" applyBorder="1" applyAlignment="1">
      <alignment vertical="center"/>
    </xf>
    <xf numFmtId="0" fontId="75" fillId="57" borderId="37" xfId="0" applyFont="1" applyFill="1" applyBorder="1" applyAlignment="1">
      <alignment horizontal="left" vertical="center" wrapText="1"/>
    </xf>
    <xf numFmtId="0" fontId="78" fillId="57" borderId="38" xfId="0" applyFont="1" applyFill="1" applyBorder="1" applyAlignment="1">
      <alignment horizontal="left" vertical="center" wrapText="1"/>
    </xf>
    <xf numFmtId="0" fontId="75" fillId="57" borderId="38" xfId="0" applyFont="1" applyFill="1" applyBorder="1" applyAlignment="1">
      <alignment horizontal="left" vertical="center" wrapText="1"/>
    </xf>
    <xf numFmtId="4" fontId="75" fillId="57" borderId="38" xfId="0" applyNumberFormat="1" applyFont="1" applyFill="1" applyBorder="1" applyAlignment="1">
      <alignment horizontal="left" vertical="center" wrapText="1"/>
    </xf>
    <xf numFmtId="3" fontId="75" fillId="57" borderId="38" xfId="0" applyNumberFormat="1" applyFont="1" applyFill="1" applyBorder="1" applyAlignment="1">
      <alignment horizontal="left" vertical="center" wrapText="1"/>
    </xf>
    <xf numFmtId="0" fontId="75" fillId="59" borderId="37" xfId="0" applyFont="1" applyFill="1" applyBorder="1" applyAlignment="1">
      <alignment vertical="center"/>
    </xf>
    <xf numFmtId="0" fontId="78" fillId="59" borderId="38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166" fontId="77" fillId="0" borderId="19" xfId="0" applyNumberFormat="1" applyFont="1" applyBorder="1" applyAlignment="1">
      <alignment horizontal="center" vertical="center"/>
    </xf>
    <xf numFmtId="4" fontId="77" fillId="0" borderId="19" xfId="0" applyNumberFormat="1" applyFont="1" applyBorder="1" applyAlignment="1">
      <alignment horizontal="center" vertical="center"/>
    </xf>
    <xf numFmtId="3" fontId="77" fillId="58" borderId="19" xfId="0" applyNumberFormat="1" applyFont="1" applyFill="1" applyBorder="1" applyAlignment="1">
      <alignment horizontal="center" vertical="center"/>
    </xf>
    <xf numFmtId="0" fontId="77" fillId="0" borderId="19" xfId="0" applyFont="1" applyBorder="1" applyAlignment="1">
      <alignment horizontal="center" vertical="center"/>
    </xf>
    <xf numFmtId="1" fontId="83" fillId="59" borderId="19" xfId="0" applyNumberFormat="1" applyFont="1" applyFill="1" applyBorder="1" applyAlignment="1">
      <alignment horizontal="center" vertical="center"/>
    </xf>
    <xf numFmtId="3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left" vertical="center"/>
    </xf>
    <xf numFmtId="0" fontId="83" fillId="58" borderId="19" xfId="160" applyFont="1" applyFill="1" applyBorder="1" applyAlignment="1">
      <alignment vertical="center"/>
    </xf>
    <xf numFmtId="0" fontId="83" fillId="0" borderId="19" xfId="0" applyFont="1" applyBorder="1" applyAlignment="1">
      <alignment vertical="center"/>
    </xf>
    <xf numFmtId="166" fontId="83" fillId="0" borderId="19" xfId="0" applyNumberFormat="1" applyFont="1" applyBorder="1" applyAlignment="1">
      <alignment horizontal="center" vertical="center"/>
    </xf>
    <xf numFmtId="4" fontId="83" fillId="0" borderId="19" xfId="0" applyNumberFormat="1" applyFont="1" applyBorder="1" applyAlignment="1">
      <alignment horizontal="center" vertical="center"/>
    </xf>
    <xf numFmtId="0" fontId="83" fillId="58" borderId="19" xfId="0" applyFont="1" applyFill="1" applyBorder="1" applyAlignment="1">
      <alignment horizontal="center" vertical="center"/>
    </xf>
    <xf numFmtId="3" fontId="83" fillId="58" borderId="19" xfId="0" applyNumberFormat="1" applyFont="1" applyFill="1" applyBorder="1" applyAlignment="1">
      <alignment horizontal="center" vertical="center"/>
    </xf>
    <xf numFmtId="0" fontId="83" fillId="0" borderId="19" xfId="0" applyFont="1" applyBorder="1" applyAlignment="1">
      <alignment horizontal="center" vertical="center"/>
    </xf>
    <xf numFmtId="0" fontId="83" fillId="57" borderId="19" xfId="0" applyFont="1" applyFill="1" applyBorder="1" applyAlignment="1">
      <alignment vertical="center" wrapText="1"/>
    </xf>
    <xf numFmtId="0" fontId="83" fillId="56" borderId="19" xfId="0" applyFont="1" applyFill="1" applyBorder="1" applyAlignment="1">
      <alignment horizontal="left" vertical="center" wrapText="1"/>
    </xf>
    <xf numFmtId="0" fontId="77" fillId="60" borderId="37" xfId="160" applyFont="1" applyFill="1" applyBorder="1" applyAlignment="1">
      <alignment horizontal="center" vertical="center"/>
    </xf>
    <xf numFmtId="166" fontId="77" fillId="60" borderId="38" xfId="160" applyNumberFormat="1" applyFont="1" applyFill="1" applyBorder="1" applyAlignment="1">
      <alignment horizontal="center" vertical="center"/>
    </xf>
    <xf numFmtId="0" fontId="77" fillId="60" borderId="19" xfId="160" applyFont="1" applyFill="1" applyBorder="1" applyAlignment="1">
      <alignment horizontal="left" vertical="center"/>
    </xf>
    <xf numFmtId="165" fontId="77" fillId="0" borderId="19" xfId="205" applyNumberFormat="1" applyFont="1" applyBorder="1" applyAlignment="1">
      <alignment horizontal="left" vertical="center"/>
    </xf>
    <xf numFmtId="0" fontId="77" fillId="0" borderId="19" xfId="205" applyFont="1" applyBorder="1" applyAlignment="1">
      <alignment vertical="center"/>
    </xf>
    <xf numFmtId="165" fontId="77" fillId="58" borderId="19" xfId="160" applyNumberFormat="1" applyFont="1" applyFill="1" applyBorder="1" applyAlignment="1">
      <alignment horizontal="left" vertical="center"/>
    </xf>
    <xf numFmtId="0" fontId="77" fillId="0" borderId="19" xfId="205" applyFont="1" applyBorder="1" applyAlignment="1">
      <alignment horizontal="left" vertical="center"/>
    </xf>
    <xf numFmtId="0" fontId="77" fillId="58" borderId="19" xfId="205" applyFont="1" applyFill="1" applyBorder="1" applyAlignment="1">
      <alignment vertical="center"/>
    </xf>
    <xf numFmtId="165" fontId="77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3" fillId="0" borderId="19" xfId="0" applyFont="1" applyBorder="1" applyAlignment="1">
      <alignment horizontal="right" vertical="center"/>
    </xf>
    <xf numFmtId="3" fontId="83" fillId="0" borderId="19" xfId="0" applyNumberFormat="1" applyFont="1" applyBorder="1" applyAlignment="1">
      <alignment horizontal="center" vertical="center"/>
    </xf>
    <xf numFmtId="3" fontId="83" fillId="61" borderId="19" xfId="175" applyNumberFormat="1" applyFont="1" applyFill="1" applyBorder="1" applyAlignment="1">
      <alignment horizontal="center" vertical="center" wrapText="1"/>
    </xf>
    <xf numFmtId="0" fontId="77" fillId="56" borderId="19" xfId="0" applyFont="1" applyFill="1" applyBorder="1" applyAlignment="1">
      <alignment horizontal="center" vertical="center"/>
    </xf>
    <xf numFmtId="0" fontId="77" fillId="56" borderId="19" xfId="0" applyFont="1" applyFill="1" applyBorder="1" applyAlignment="1">
      <alignment horizontal="center" vertical="center" wrapText="1"/>
    </xf>
    <xf numFmtId="4" fontId="77" fillId="56" borderId="19" xfId="0" applyNumberFormat="1" applyFont="1" applyFill="1" applyBorder="1" applyAlignment="1">
      <alignment horizontal="center" vertical="center" wrapText="1"/>
    </xf>
    <xf numFmtId="1" fontId="77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80" fillId="58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0" fillId="0" borderId="46" xfId="0" applyFont="1" applyBorder="1" applyAlignment="1">
      <alignment vertical="center"/>
    </xf>
    <xf numFmtId="0" fontId="70" fillId="0" borderId="0" xfId="0" applyFont="1" applyAlignment="1">
      <alignment vertical="center"/>
    </xf>
    <xf numFmtId="0" fontId="0" fillId="0" borderId="47" xfId="0" applyBorder="1"/>
    <xf numFmtId="4" fontId="74" fillId="0" borderId="0" xfId="0" applyNumberFormat="1" applyFont="1" applyAlignment="1">
      <alignment horizontal="right"/>
    </xf>
    <xf numFmtId="166" fontId="75" fillId="58" borderId="44" xfId="721" applyNumberFormat="1" applyFont="1" applyFill="1" applyBorder="1" applyAlignment="1">
      <alignment horizontal="center" vertical="center"/>
    </xf>
    <xf numFmtId="166" fontId="74" fillId="0" borderId="0" xfId="0" applyNumberFormat="1" applyFont="1"/>
    <xf numFmtId="43" fontId="82" fillId="0" borderId="0" xfId="722" applyFont="1"/>
    <xf numFmtId="43" fontId="70" fillId="0" borderId="28" xfId="722" applyFont="1" applyBorder="1" applyAlignment="1">
      <alignment horizontal="center" vertical="center"/>
    </xf>
    <xf numFmtId="43" fontId="70" fillId="0" borderId="34" xfId="722" applyFont="1" applyBorder="1" applyAlignment="1">
      <alignment horizontal="center" vertical="center"/>
    </xf>
    <xf numFmtId="0" fontId="92" fillId="56" borderId="53" xfId="0" applyFont="1" applyFill="1" applyBorder="1" applyAlignment="1">
      <alignment horizontal="center" vertical="center"/>
    </xf>
    <xf numFmtId="0" fontId="92" fillId="56" borderId="53" xfId="0" applyFont="1" applyFill="1" applyBorder="1" applyAlignment="1">
      <alignment horizontal="center" vertical="center" wrapText="1"/>
    </xf>
    <xf numFmtId="0" fontId="92" fillId="59" borderId="44" xfId="0" applyFont="1" applyFill="1" applyBorder="1" applyAlignment="1">
      <alignment horizontal="center" vertical="center" wrapText="1"/>
    </xf>
    <xf numFmtId="0" fontId="92" fillId="60" borderId="57" xfId="0" applyFont="1" applyFill="1" applyBorder="1" applyAlignment="1">
      <alignment horizontal="left" vertical="center"/>
    </xf>
    <xf numFmtId="168" fontId="93" fillId="0" borderId="58" xfId="114" applyNumberFormat="1" applyFont="1" applyBorder="1" applyAlignment="1">
      <alignment horizontal="right" vertical="center"/>
    </xf>
    <xf numFmtId="168" fontId="93" fillId="0" borderId="57" xfId="114" applyNumberFormat="1" applyFont="1" applyBorder="1" applyAlignment="1">
      <alignment vertical="center"/>
    </xf>
    <xf numFmtId="3" fontId="92" fillId="0" borderId="59" xfId="176" applyNumberFormat="1" applyFont="1" applyBorder="1" applyAlignment="1">
      <alignment horizontal="center" vertical="center"/>
    </xf>
    <xf numFmtId="3" fontId="92" fillId="59" borderId="59" xfId="176" applyNumberFormat="1" applyFont="1" applyFill="1" applyBorder="1" applyAlignment="1">
      <alignment horizontal="center" vertical="center"/>
    </xf>
    <xf numFmtId="0" fontId="92" fillId="59" borderId="57" xfId="0" applyFont="1" applyFill="1" applyBorder="1" applyAlignment="1">
      <alignment vertical="center"/>
    </xf>
    <xf numFmtId="0" fontId="95" fillId="24" borderId="19" xfId="175" applyFont="1" applyFill="1" applyBorder="1" applyAlignment="1">
      <alignment horizontal="center" vertical="center"/>
    </xf>
    <xf numFmtId="0" fontId="95" fillId="24" borderId="19" xfId="175" applyFont="1" applyFill="1" applyBorder="1" applyAlignment="1">
      <alignment horizontal="center" vertical="center" wrapText="1"/>
    </xf>
    <xf numFmtId="0" fontId="96" fillId="0" borderId="0" xfId="0" applyFont="1"/>
    <xf numFmtId="3" fontId="97" fillId="0" borderId="57" xfId="0" applyNumberFormat="1" applyFont="1" applyBorder="1" applyAlignment="1">
      <alignment horizontal="center" vertical="center"/>
    </xf>
    <xf numFmtId="0" fontId="97" fillId="0" borderId="62" xfId="0" applyFont="1" applyBorder="1" applyAlignment="1">
      <alignment vertical="center"/>
    </xf>
    <xf numFmtId="3" fontId="97" fillId="0" borderId="57" xfId="0" applyNumberFormat="1" applyFont="1" applyBorder="1" applyAlignment="1">
      <alignment horizontal="center"/>
    </xf>
    <xf numFmtId="0" fontId="97" fillId="0" borderId="57" xfId="0" applyFont="1" applyBorder="1" applyAlignment="1">
      <alignment horizontal="center" vertical="center"/>
    </xf>
    <xf numFmtId="0" fontId="99" fillId="56" borderId="53" xfId="0" applyFont="1" applyFill="1" applyBorder="1" applyAlignment="1">
      <alignment horizontal="center" vertical="center"/>
    </xf>
    <xf numFmtId="0" fontId="99" fillId="56" borderId="53" xfId="0" applyFont="1" applyFill="1" applyBorder="1" applyAlignment="1">
      <alignment horizontal="center" vertical="center" wrapText="1"/>
    </xf>
    <xf numFmtId="0" fontId="99" fillId="59" borderId="57" xfId="0" applyFont="1" applyFill="1" applyBorder="1" applyAlignment="1">
      <alignment horizontal="center" vertical="center" wrapText="1"/>
    </xf>
    <xf numFmtId="0" fontId="99" fillId="60" borderId="57" xfId="0" applyFont="1" applyFill="1" applyBorder="1" applyAlignment="1">
      <alignment horizontal="left" vertical="center"/>
    </xf>
    <xf numFmtId="0" fontId="99" fillId="0" borderId="53" xfId="176" applyFont="1" applyBorder="1" applyAlignment="1">
      <alignment horizontal="right" vertical="center"/>
    </xf>
    <xf numFmtId="0" fontId="99" fillId="0" borderId="53" xfId="176" applyFont="1" applyBorder="1" applyAlignment="1">
      <alignment horizontal="left" vertical="center"/>
    </xf>
    <xf numFmtId="3" fontId="99" fillId="0" borderId="59" xfId="176" applyNumberFormat="1" applyFont="1" applyBorder="1" applyAlignment="1">
      <alignment horizontal="center" vertical="center"/>
    </xf>
    <xf numFmtId="0" fontId="99" fillId="0" borderId="57" xfId="200" applyFont="1" applyBorder="1" applyAlignment="1">
      <alignment vertical="center"/>
    </xf>
    <xf numFmtId="3" fontId="99" fillId="59" borderId="59" xfId="176" applyNumberFormat="1" applyFont="1" applyFill="1" applyBorder="1" applyAlignment="1">
      <alignment horizontal="center" vertical="center"/>
    </xf>
    <xf numFmtId="0" fontId="99" fillId="59" borderId="57" xfId="0" applyFont="1" applyFill="1" applyBorder="1" applyAlignment="1">
      <alignment vertical="center"/>
    </xf>
    <xf numFmtId="0" fontId="70" fillId="0" borderId="0" xfId="0" applyFont="1" applyAlignment="1">
      <alignment horizontal="center" vertical="center"/>
    </xf>
    <xf numFmtId="0" fontId="75" fillId="59" borderId="19" xfId="0" applyFont="1" applyFill="1" applyBorder="1" applyAlignment="1">
      <alignment vertical="center"/>
    </xf>
    <xf numFmtId="0" fontId="75" fillId="57" borderId="19" xfId="0" applyFont="1" applyFill="1" applyBorder="1" applyAlignment="1">
      <alignment horizontal="left" vertical="center" wrapText="1"/>
    </xf>
    <xf numFmtId="0" fontId="70" fillId="0" borderId="46" xfId="0" applyFont="1" applyBorder="1" applyAlignment="1">
      <alignment horizontal="right" vertical="center"/>
    </xf>
    <xf numFmtId="0" fontId="70" fillId="0" borderId="0" xfId="0" applyFont="1" applyAlignment="1">
      <alignment horizontal="right" vertical="center"/>
    </xf>
    <xf numFmtId="0" fontId="75" fillId="59" borderId="19" xfId="0" applyFont="1" applyFill="1" applyBorder="1" applyAlignment="1">
      <alignment horizontal="right" vertical="center"/>
    </xf>
    <xf numFmtId="0" fontId="75" fillId="59" borderId="37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0" fillId="0" borderId="22" xfId="0" applyFont="1" applyBorder="1" applyAlignment="1">
      <alignment horizontal="right" vertical="center"/>
    </xf>
    <xf numFmtId="0" fontId="70" fillId="0" borderId="23" xfId="0" applyFont="1" applyBorder="1" applyAlignment="1">
      <alignment horizontal="right" vertical="center"/>
    </xf>
    <xf numFmtId="2" fontId="77" fillId="60" borderId="19" xfId="0" applyNumberFormat="1" applyFont="1" applyFill="1" applyBorder="1" applyAlignment="1">
      <alignment horizontal="center" vertical="center"/>
    </xf>
    <xf numFmtId="0" fontId="81" fillId="58" borderId="0" xfId="0" applyFont="1" applyFill="1" applyAlignment="1">
      <alignment horizontal="center" vertical="center"/>
    </xf>
    <xf numFmtId="0" fontId="83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3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2" fontId="94" fillId="0" borderId="25" xfId="0" applyNumberFormat="1" applyFont="1" applyBorder="1" applyAlignment="1">
      <alignment horizontal="center" vertical="center"/>
    </xf>
    <xf numFmtId="0" fontId="98" fillId="0" borderId="57" xfId="0" applyFont="1" applyBorder="1" applyAlignment="1">
      <alignment horizontal="center" vertical="center"/>
    </xf>
    <xf numFmtId="0" fontId="99" fillId="60" borderId="54" xfId="0" applyFont="1" applyFill="1" applyBorder="1" applyAlignment="1">
      <alignment horizontal="right" vertical="center"/>
    </xf>
    <xf numFmtId="0" fontId="99" fillId="60" borderId="55" xfId="0" applyFont="1" applyFill="1" applyBorder="1" applyAlignment="1">
      <alignment horizontal="right" vertical="center"/>
    </xf>
    <xf numFmtId="0" fontId="99" fillId="60" borderId="56" xfId="0" applyFont="1" applyFill="1" applyBorder="1" applyAlignment="1">
      <alignment horizontal="right" vertical="center"/>
    </xf>
    <xf numFmtId="0" fontId="99" fillId="59" borderId="60" xfId="176" applyFont="1" applyFill="1" applyBorder="1" applyAlignment="1">
      <alignment horizontal="center" vertical="center"/>
    </xf>
    <xf numFmtId="0" fontId="99" fillId="59" borderId="61" xfId="176" applyFont="1" applyFill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73" fillId="0" borderId="45" xfId="0" applyFont="1" applyBorder="1" applyAlignment="1">
      <alignment horizontal="center" vertical="center"/>
    </xf>
    <xf numFmtId="0" fontId="73" fillId="0" borderId="0" xfId="0" applyFont="1" applyAlignment="1">
      <alignment horizontal="center" vertical="center" readingOrder="2"/>
    </xf>
    <xf numFmtId="0" fontId="92" fillId="60" borderId="54" xfId="0" applyFont="1" applyFill="1" applyBorder="1" applyAlignment="1">
      <alignment horizontal="right" vertical="center"/>
    </xf>
    <xf numFmtId="0" fontId="92" fillId="60" borderId="55" xfId="0" applyFont="1" applyFill="1" applyBorder="1" applyAlignment="1">
      <alignment horizontal="right" vertical="center"/>
    </xf>
    <xf numFmtId="0" fontId="92" fillId="60" borderId="56" xfId="0" applyFont="1" applyFill="1" applyBorder="1" applyAlignment="1">
      <alignment horizontal="right" vertical="center"/>
    </xf>
    <xf numFmtId="0" fontId="92" fillId="59" borderId="60" xfId="176" applyFont="1" applyFill="1" applyBorder="1" applyAlignment="1">
      <alignment horizontal="right" vertical="center"/>
    </xf>
    <xf numFmtId="0" fontId="92" fillId="59" borderId="61" xfId="176" applyFont="1" applyFill="1" applyBorder="1" applyAlignment="1">
      <alignment horizontal="right" vertical="center"/>
    </xf>
    <xf numFmtId="0" fontId="81" fillId="58" borderId="42" xfId="0" applyFont="1" applyFill="1" applyBorder="1" applyAlignment="1">
      <alignment horizontal="center" vertical="center"/>
    </xf>
    <xf numFmtId="0" fontId="81" fillId="58" borderId="24" xfId="0" applyFont="1" applyFill="1" applyBorder="1" applyAlignment="1">
      <alignment horizontal="center" vertical="center"/>
    </xf>
    <xf numFmtId="0" fontId="81" fillId="58" borderId="39" xfId="0" applyFont="1" applyFill="1" applyBorder="1" applyAlignment="1">
      <alignment horizontal="center" vertical="center"/>
    </xf>
    <xf numFmtId="0" fontId="81" fillId="58" borderId="43" xfId="0" applyFont="1" applyFill="1" applyBorder="1" applyAlignment="1">
      <alignment horizontal="center" vertical="center"/>
    </xf>
    <xf numFmtId="0" fontId="81" fillId="58" borderId="40" xfId="0" applyFont="1" applyFill="1" applyBorder="1" applyAlignment="1">
      <alignment horizontal="center" vertical="center"/>
    </xf>
    <xf numFmtId="0" fontId="81" fillId="58" borderId="41" xfId="0" applyFont="1" applyFill="1" applyBorder="1" applyAlignment="1">
      <alignment horizontal="center" vertical="center"/>
    </xf>
    <xf numFmtId="0" fontId="77" fillId="59" borderId="19" xfId="160" applyFont="1" applyFill="1" applyBorder="1" applyAlignment="1">
      <alignment horizontal="center" vertical="center"/>
    </xf>
    <xf numFmtId="0" fontId="77" fillId="56" borderId="19" xfId="160" applyFont="1" applyFill="1" applyBorder="1" applyAlignment="1">
      <alignment horizontal="center" vertical="center" wrapText="1"/>
    </xf>
    <xf numFmtId="167" fontId="77" fillId="59" borderId="19" xfId="160" applyNumberFormat="1" applyFont="1" applyFill="1" applyBorder="1" applyAlignment="1">
      <alignment horizontal="center" vertical="center" readingOrder="1"/>
    </xf>
    <xf numFmtId="0" fontId="73" fillId="0" borderId="27" xfId="0" applyFont="1" applyBorder="1" applyAlignment="1">
      <alignment horizontal="center" vertical="center"/>
    </xf>
    <xf numFmtId="0" fontId="73" fillId="0" borderId="26" xfId="0" applyFont="1" applyBorder="1" applyAlignment="1">
      <alignment horizontal="center" vertical="center"/>
    </xf>
    <xf numFmtId="1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left" vertical="center" wrapText="1"/>
    </xf>
    <xf numFmtId="0" fontId="75" fillId="57" borderId="20" xfId="0" applyFont="1" applyFill="1" applyBorder="1" applyAlignment="1">
      <alignment horizontal="left" vertical="center" wrapText="1"/>
    </xf>
    <xf numFmtId="0" fontId="73" fillId="0" borderId="35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75" fillId="57" borderId="37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right" vertical="center" wrapText="1"/>
    </xf>
    <xf numFmtId="0" fontId="83" fillId="57" borderId="19" xfId="0" applyFont="1" applyFill="1" applyBorder="1" applyAlignment="1">
      <alignment horizontal="left" vertical="center" wrapText="1"/>
    </xf>
    <xf numFmtId="0" fontId="83" fillId="59" borderId="19" xfId="0" applyFont="1" applyFill="1" applyBorder="1" applyAlignment="1">
      <alignment horizontal="right" vertical="center"/>
    </xf>
    <xf numFmtId="1" fontId="83" fillId="59" borderId="19" xfId="0" applyNumberFormat="1" applyFont="1" applyFill="1" applyBorder="1" applyAlignment="1">
      <alignment horizontal="center" vertical="center"/>
    </xf>
    <xf numFmtId="43" fontId="70" fillId="0" borderId="27" xfId="722" applyFont="1" applyBorder="1" applyAlignment="1">
      <alignment horizontal="center" vertical="center"/>
    </xf>
    <xf numFmtId="43" fontId="70" fillId="0" borderId="26" xfId="722" applyFont="1" applyBorder="1" applyAlignment="1">
      <alignment horizontal="center" vertical="center"/>
    </xf>
    <xf numFmtId="43" fontId="70" fillId="0" borderId="52" xfId="722" applyFont="1" applyBorder="1" applyAlignment="1">
      <alignment horizontal="center" vertical="center"/>
    </xf>
    <xf numFmtId="43" fontId="70" fillId="0" borderId="40" xfId="722" applyFont="1" applyBorder="1" applyAlignment="1">
      <alignment horizontal="center" vertical="center"/>
    </xf>
  </cellXfs>
  <cellStyles count="723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14" xfId="701" xr:uid="{660F4B61-2945-4E49-9698-C6D79331648D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14" xfId="703" xr:uid="{30319F81-BC3A-4593-AD80-ABBD4A276E1B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14" xfId="705" xr:uid="{5E9C3753-AE62-4A23-9041-C4738BB54BF4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14" xfId="707" xr:uid="{50A630F4-3A21-4E53-AE86-DEC99981AC53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14" xfId="709" xr:uid="{0996F95C-51CA-4019-8C4C-2F8C39FAA83D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14" xfId="711" xr:uid="{CF4DE5BD-4FBD-4D87-AA84-F6D3F29E2C8F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14" xfId="702" xr:uid="{3500E0DF-6438-4C80-AD17-A5C90E422656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14" xfId="704" xr:uid="{EB560D2E-97D4-4758-95CA-21A7937305A7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14" xfId="706" xr:uid="{49953DCC-0CEE-4FFF-BE88-2AE4A5245BF0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14" xfId="708" xr:uid="{8FE88072-4B21-441C-A8E8-46EF84FCE4CE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14" xfId="710" xr:uid="{C1329F74-59A7-4E45-B39E-E9D73135C6AA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14" xfId="712" xr:uid="{009373ED-A8EB-4377-B810-D50247BE0637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2 3" xfId="677" xr:uid="{F2C4F671-CFB5-4993-B1A5-15E156A05818}"/>
    <cellStyle name="Calculation 3 3" xfId="105" xr:uid="{00000000-0005-0000-0000-000068000000}"/>
    <cellStyle name="Calculation 3 3 2" xfId="606" xr:uid="{1AD371EF-CBDD-4BEF-B929-C71AD08C811D}"/>
    <cellStyle name="Calculation 3 3 3" xfId="686" xr:uid="{C38796F3-2B7F-46CF-8409-4040452007ED}"/>
    <cellStyle name="Calculation 3 4" xfId="106" xr:uid="{00000000-0005-0000-0000-000069000000}"/>
    <cellStyle name="Calculation 3 4 2" xfId="612" xr:uid="{0ADF8A3E-CEB8-4F95-83AB-98EBF58C0DAF}"/>
    <cellStyle name="Calculation 3 4 3" xfId="692" xr:uid="{10031FFE-BC7E-4B2F-97F7-8D86B55B61A1}"/>
    <cellStyle name="Calculation 3 5" xfId="107" xr:uid="{00000000-0005-0000-0000-00006A000000}"/>
    <cellStyle name="Calculation 3 5 2" xfId="615" xr:uid="{5FFF0C61-0AF8-4154-8323-2D90E9C4FACC}"/>
    <cellStyle name="Calculation 3 5 3" xfId="695" xr:uid="{0D554664-D7C9-4159-80C6-4CF4FE4012CE}"/>
    <cellStyle name="Calculation 3 6" xfId="108" xr:uid="{00000000-0005-0000-0000-00006B000000}"/>
    <cellStyle name="Calculation 3 6 2" xfId="635" xr:uid="{B14244F0-106C-4C85-8234-9000DFE14E73}"/>
    <cellStyle name="Calculation 3 6 3" xfId="715" xr:uid="{DC98DF07-D206-41F6-B396-09D16A3E2993}"/>
    <cellStyle name="Calculation 3 7" xfId="591" xr:uid="{08250866-8B32-41BB-8983-216E250D2911}"/>
    <cellStyle name="Calculation 3 8" xfId="671" xr:uid="{62A8E4BE-8F35-4ED6-9A13-37F5F92C46C0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" xfId="722" builtinId="3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2 3" xfId="678" xr:uid="{8F9854DF-1C0A-4626-BC85-2A5730BDE5BA}"/>
    <cellStyle name="Input 3 3" xfId="147" xr:uid="{00000000-0005-0000-0000-000092000000}"/>
    <cellStyle name="Input 3 3 2" xfId="605" xr:uid="{9779DAE6-5854-4793-A927-D9A2FB371981}"/>
    <cellStyle name="Input 3 3 3" xfId="685" xr:uid="{91414229-BE15-4FFC-8330-BF09A208B265}"/>
    <cellStyle name="Input 3 4" xfId="148" xr:uid="{00000000-0005-0000-0000-000093000000}"/>
    <cellStyle name="Input 3 4 2" xfId="611" xr:uid="{D35DFC75-8747-42B7-9A36-59F8983C5683}"/>
    <cellStyle name="Input 3 4 3" xfId="691" xr:uid="{6B814782-BB9C-4FAF-A7D6-1630FACE6F87}"/>
    <cellStyle name="Input 3 5" xfId="149" xr:uid="{00000000-0005-0000-0000-000094000000}"/>
    <cellStyle name="Input 3 5 2" xfId="616" xr:uid="{183913BE-4C06-433B-8BC5-DF170C0F0844}"/>
    <cellStyle name="Input 3 5 3" xfId="696" xr:uid="{DE9B9616-E5B5-4759-8377-51444024E509}"/>
    <cellStyle name="Input 3 6" xfId="150" xr:uid="{00000000-0005-0000-0000-000095000000}"/>
    <cellStyle name="Input 3 6 2" xfId="636" xr:uid="{E883B9EA-D3BD-483A-AFC6-E54A11D994BE}"/>
    <cellStyle name="Input 3 6 3" xfId="716" xr:uid="{77B713E9-1275-462C-A4D9-853E6001E32F}"/>
    <cellStyle name="Input 3 7" xfId="592" xr:uid="{CD899060-403B-4D8F-893F-259E94B65E2E}"/>
    <cellStyle name="Input 3 8" xfId="672" xr:uid="{73EEDEC2-4AF6-4494-B5D2-85854943EA96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11" xfId="713" xr:uid="{132BECB2-ABE2-4CE6-BC31-6A3F0AE74A27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61" xfId="721" xr:uid="{66D1964F-CB2B-4DB8-BE1E-6F0922CB8438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2 3" xfId="680" xr:uid="{C2AFFA4D-8AB2-4A5C-B0B9-F26DF6898264}"/>
    <cellStyle name="Note 3 2 3" xfId="469" xr:uid="{00000000-0005-0000-0000-0000D5010000}"/>
    <cellStyle name="Note 3 2 3 2" xfId="603" xr:uid="{390BBB53-E9F4-4A02-871F-A32692B4984D}"/>
    <cellStyle name="Note 3 2 3 3" xfId="683" xr:uid="{82873578-E307-4010-8D22-7B47E3CBBB65}"/>
    <cellStyle name="Note 3 2 4" xfId="470" xr:uid="{00000000-0005-0000-0000-0000D6010000}"/>
    <cellStyle name="Note 3 2 4 2" xfId="609" xr:uid="{3595DDFD-4655-4311-8324-13FDBE2E59FF}"/>
    <cellStyle name="Note 3 2 4 3" xfId="689" xr:uid="{AAEB6C71-6868-4826-AE71-6BE93660B46A}"/>
    <cellStyle name="Note 3 2 5" xfId="471" xr:uid="{00000000-0005-0000-0000-0000D7010000}"/>
    <cellStyle name="Note 3 2 5 2" xfId="618" xr:uid="{54234FDF-EA49-4993-A1E0-DFD5CBB2D8AF}"/>
    <cellStyle name="Note 3 2 5 3" xfId="698" xr:uid="{40C85129-7F6C-44B3-9EC5-115FEC178CBE}"/>
    <cellStyle name="Note 3 2 6" xfId="472" xr:uid="{00000000-0005-0000-0000-0000D8010000}"/>
    <cellStyle name="Note 3 2 6 2" xfId="638" xr:uid="{0D845E46-1B25-4162-A8B9-889DF40B81CB}"/>
    <cellStyle name="Note 3 2 6 3" xfId="718" xr:uid="{B79E62EC-C2C9-45A9-A826-D50922B5359A}"/>
    <cellStyle name="Note 3 2 7" xfId="594" xr:uid="{D97964D8-B1B9-4DB6-A0C7-C6DE78BD3E64}"/>
    <cellStyle name="Note 3 2 8" xfId="674" xr:uid="{8761D954-EFF3-4A30-B413-C68250E54649}"/>
    <cellStyle name="Note 3 3" xfId="473" xr:uid="{00000000-0005-0000-0000-0000D9010000}"/>
    <cellStyle name="Note 3 3 2" xfId="599" xr:uid="{9B5F1A23-BEA3-4185-ADD4-648D4A74EAE9}"/>
    <cellStyle name="Note 3 3 3" xfId="679" xr:uid="{EE1D0ED3-DF20-413E-A44C-CB71D99EEBEB}"/>
    <cellStyle name="Note 3 4" xfId="474" xr:uid="{00000000-0005-0000-0000-0000DA010000}"/>
    <cellStyle name="Note 3 4 2" xfId="604" xr:uid="{DA05E639-9BCD-4EF7-986F-3F27C46FE802}"/>
    <cellStyle name="Note 3 4 3" xfId="684" xr:uid="{6AC40B1E-0A93-495F-B3A7-D400839A62B4}"/>
    <cellStyle name="Note 3 5" xfId="475" xr:uid="{00000000-0005-0000-0000-0000DB010000}"/>
    <cellStyle name="Note 3 5 2" xfId="610" xr:uid="{F2DA51A4-289F-4927-B96B-22BEAF9F206A}"/>
    <cellStyle name="Note 3 5 3" xfId="690" xr:uid="{30ACEC01-BBB7-40D0-BC5A-A3CCA9E1B532}"/>
    <cellStyle name="Note 3 6" xfId="476" xr:uid="{00000000-0005-0000-0000-0000DC010000}"/>
    <cellStyle name="Note 3 6 2" xfId="617" xr:uid="{3DDFE640-B304-4676-9C2C-CA5667BE86B8}"/>
    <cellStyle name="Note 3 6 3" xfId="697" xr:uid="{61B179E0-A65E-4D83-A93D-E14FD24D298B}"/>
    <cellStyle name="Note 3 7" xfId="477" xr:uid="{00000000-0005-0000-0000-0000DD010000}"/>
    <cellStyle name="Note 3 7 2" xfId="637" xr:uid="{8800C2B2-848B-47BB-AA0E-6A2FD7799614}"/>
    <cellStyle name="Note 3 7 3" xfId="717" xr:uid="{F10766F6-3521-4B64-91D0-FCA741DDF276}"/>
    <cellStyle name="Note 3 8" xfId="593" xr:uid="{A2F3430D-D524-4331-B815-380C6582E802}"/>
    <cellStyle name="Note 3 9" xfId="673" xr:uid="{B02556D8-2EA1-4892-9BC8-29A763A4B45B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11" xfId="714" xr:uid="{A1F4B5B7-3745-4431-9BB5-ABF265BC1D83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2 3" xfId="681" xr:uid="{BD76E559-679F-4FAF-B8B9-9DAA20BBCF69}"/>
    <cellStyle name="Output 3 3" xfId="484" xr:uid="{00000000-0005-0000-0000-0000E4010000}"/>
    <cellStyle name="Output 3 3 2" xfId="607" xr:uid="{31C4F96B-21E3-4FD2-BC14-3F0DB2639D94}"/>
    <cellStyle name="Output 3 3 3" xfId="687" xr:uid="{1C064D09-A61C-4B0B-AAB5-C932EA64570B}"/>
    <cellStyle name="Output 3 4" xfId="485" xr:uid="{00000000-0005-0000-0000-0000E5010000}"/>
    <cellStyle name="Output 3 4 2" xfId="613" xr:uid="{6A94C166-9A4D-4430-8C78-0BDF6638F9D2}"/>
    <cellStyle name="Output 3 4 3" xfId="693" xr:uid="{38F6ADCE-F941-4A49-8B01-70494C449DC5}"/>
    <cellStyle name="Output 3 5" xfId="486" xr:uid="{00000000-0005-0000-0000-0000E6010000}"/>
    <cellStyle name="Output 3 5 2" xfId="619" xr:uid="{DB42A7A7-EDE7-4F42-B2D8-58DBA15BD840}"/>
    <cellStyle name="Output 3 5 3" xfId="699" xr:uid="{2536D70E-259E-4FAB-8BE4-463F93CB7A4B}"/>
    <cellStyle name="Output 3 6" xfId="487" xr:uid="{00000000-0005-0000-0000-0000E7010000}"/>
    <cellStyle name="Output 3 6 2" xfId="639" xr:uid="{4B21EBE1-A7CD-4F1F-9EC6-3FFDA0A56367}"/>
    <cellStyle name="Output 3 6 3" xfId="719" xr:uid="{F7CA4863-94F9-44A0-AE9C-BE7495D63F7E}"/>
    <cellStyle name="Output 3 7" xfId="595" xr:uid="{32FD584A-E0C0-48C1-9C9A-8E1772B6A0DA}"/>
    <cellStyle name="Output 3 8" xfId="675" xr:uid="{22517C51-8ECB-4485-9A99-E8DE1AA81C3E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2 3" xfId="682" xr:uid="{AA8EAF90-492B-4C96-81E7-62C4F9AE5306}"/>
    <cellStyle name="Total 3 3" xfId="497" xr:uid="{00000000-0005-0000-0000-0000F1010000}"/>
    <cellStyle name="Total 3 3 2" xfId="608" xr:uid="{831E0E16-5824-484E-80BA-D7DF08380C13}"/>
    <cellStyle name="Total 3 3 3" xfId="688" xr:uid="{2082DD70-21EB-4B38-8842-824DE3171FCD}"/>
    <cellStyle name="Total 3 4" xfId="498" xr:uid="{00000000-0005-0000-0000-0000F2010000}"/>
    <cellStyle name="Total 3 4 2" xfId="614" xr:uid="{C882ED7F-9361-47EB-8D77-F7FFABD8A3A5}"/>
    <cellStyle name="Total 3 4 3" xfId="694" xr:uid="{D6C10039-2A14-450F-A65C-95C58EAAB4A6}"/>
    <cellStyle name="Total 3 5" xfId="499" xr:uid="{00000000-0005-0000-0000-0000F3010000}"/>
    <cellStyle name="Total 3 5 2" xfId="620" xr:uid="{AA198792-1C23-4085-94AC-E32C7AC33718}"/>
    <cellStyle name="Total 3 5 3" xfId="700" xr:uid="{35AFF8FE-56B5-4F74-AF8F-56BC49486AE0}"/>
    <cellStyle name="Total 3 6" xfId="500" xr:uid="{00000000-0005-0000-0000-0000F4010000}"/>
    <cellStyle name="Total 3 6 2" xfId="640" xr:uid="{A267557A-E013-4117-80E1-E32D99187C1D}"/>
    <cellStyle name="Total 3 6 3" xfId="720" xr:uid="{188C6A7A-B5FC-4031-B893-4D1724EA39E6}"/>
    <cellStyle name="Total 3 7" xfId="596" xr:uid="{1C20DD01-5CA7-4B66-A509-790BD793FBD0}"/>
    <cellStyle name="Total 3 8" xfId="676" xr:uid="{DC7FCD78-AF3F-4B3C-BBE7-1E7C2884FA63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2395831</xdr:colOff>
      <xdr:row>0</xdr:row>
      <xdr:rowOff>0</xdr:rowOff>
    </xdr:from>
    <xdr:to>
      <xdr:col>14</xdr:col>
      <xdr:colOff>2965173</xdr:colOff>
      <xdr:row>2</xdr:row>
      <xdr:rowOff>0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2939261" y="0"/>
          <a:ext cx="569342" cy="5632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1962976</xdr:colOff>
      <xdr:row>72</xdr:row>
      <xdr:rowOff>111726</xdr:rowOff>
    </xdr:from>
    <xdr:ext cx="940080" cy="919338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33001378" y="17703987"/>
          <a:ext cx="940080" cy="919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14</xdr:col>
      <xdr:colOff>2440206</xdr:colOff>
      <xdr:row>38</xdr:row>
      <xdr:rowOff>24848</xdr:rowOff>
    </xdr:from>
    <xdr:to>
      <xdr:col>14</xdr:col>
      <xdr:colOff>2951538</xdr:colOff>
      <xdr:row>38</xdr:row>
      <xdr:rowOff>588065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8D85F63-4B45-B967-2A41-21A6EDFA37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32952896" y="9102587"/>
          <a:ext cx="511332" cy="5632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1781175</xdr:colOff>
      <xdr:row>0</xdr:row>
      <xdr:rowOff>381000</xdr:rowOff>
    </xdr:from>
    <xdr:to>
      <xdr:col>9</xdr:col>
      <xdr:colOff>676275</xdr:colOff>
      <xdr:row>3</xdr:row>
      <xdr:rowOff>38100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647550" y="381000"/>
          <a:ext cx="118110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257176</xdr:colOff>
      <xdr:row>0</xdr:row>
      <xdr:rowOff>190500</xdr:rowOff>
    </xdr:from>
    <xdr:to>
      <xdr:col>9</xdr:col>
      <xdr:colOff>1196337</xdr:colOff>
      <xdr:row>4</xdr:row>
      <xdr:rowOff>80976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39F43D2D-3FA4-4B3D-B0CD-5BEB4C07A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5784263" y="190500"/>
          <a:ext cx="939161" cy="957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2820866</xdr:colOff>
      <xdr:row>0</xdr:row>
      <xdr:rowOff>0</xdr:rowOff>
    </xdr:from>
    <xdr:to>
      <xdr:col>6</xdr:col>
      <xdr:colOff>3296909</xdr:colOff>
      <xdr:row>1</xdr:row>
      <xdr:rowOff>197827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86736437" y="0"/>
          <a:ext cx="476043" cy="461596"/>
        </a:xfrm>
        <a:prstGeom prst="rect">
          <a:avLst/>
        </a:prstGeom>
      </xdr:spPr>
    </xdr:pic>
    <xdr:clientData/>
  </xdr:twoCellAnchor>
  <xdr:twoCellAnchor editAs="oneCell">
    <xdr:from>
      <xdr:col>6</xdr:col>
      <xdr:colOff>2747596</xdr:colOff>
      <xdr:row>8</xdr:row>
      <xdr:rowOff>146539</xdr:rowOff>
    </xdr:from>
    <xdr:to>
      <xdr:col>6</xdr:col>
      <xdr:colOff>3312916</xdr:colOff>
      <xdr:row>10</xdr:row>
      <xdr:rowOff>241788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20430" y="2256693"/>
          <a:ext cx="565320" cy="54219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2550775</xdr:colOff>
      <xdr:row>0</xdr:row>
      <xdr:rowOff>47626</xdr:rowOff>
    </xdr:from>
    <xdr:to>
      <xdr:col>6</xdr:col>
      <xdr:colOff>3133726</xdr:colOff>
      <xdr:row>1</xdr:row>
      <xdr:rowOff>390526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B93DA3-4E1E-4B19-BBDE-425CB37D4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77503574" y="47626"/>
          <a:ext cx="582951" cy="609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2238375</xdr:colOff>
      <xdr:row>0</xdr:row>
      <xdr:rowOff>46116</xdr:rowOff>
    </xdr:from>
    <xdr:ext cx="496909" cy="526997"/>
    <xdr:pic>
      <xdr:nvPicPr>
        <xdr:cNvPr id="5" name="Picture 4">
          <a:extLst>
            <a:ext uri="{FF2B5EF4-FFF2-40B4-BE49-F238E27FC236}">
              <a16:creationId xmlns:a16="http://schemas.microsoft.com/office/drawing/2014/main" id="{51222712-8233-4773-BC38-D1CC06595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56075158" y="16150693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0</xdr:row>
      <xdr:rowOff>38789</xdr:rowOff>
    </xdr:from>
    <xdr:ext cx="496909" cy="526997"/>
    <xdr:pic>
      <xdr:nvPicPr>
        <xdr:cNvPr id="6" name="Picture 5">
          <a:extLst>
            <a:ext uri="{FF2B5EF4-FFF2-40B4-BE49-F238E27FC236}">
              <a16:creationId xmlns:a16="http://schemas.microsoft.com/office/drawing/2014/main" id="{B5C51A04-7E92-4978-B43D-F1307B7F5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56075158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2" name="Picture 1">
          <a:extLst>
            <a:ext uri="{FF2B5EF4-FFF2-40B4-BE49-F238E27FC236}">
              <a16:creationId xmlns:a16="http://schemas.microsoft.com/office/drawing/2014/main" id="{914D81A5-3387-4B06-AEF6-AC41004488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38789</xdr:rowOff>
    </xdr:from>
    <xdr:ext cx="496909" cy="526997"/>
    <xdr:pic>
      <xdr:nvPicPr>
        <xdr:cNvPr id="3" name="Picture 2">
          <a:extLst>
            <a:ext uri="{FF2B5EF4-FFF2-40B4-BE49-F238E27FC236}">
              <a16:creationId xmlns:a16="http://schemas.microsoft.com/office/drawing/2014/main" id="{E0888439-EEF2-4997-BDC1-3893677F2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0</xdr:row>
      <xdr:rowOff>46116</xdr:rowOff>
    </xdr:from>
    <xdr:ext cx="496909" cy="526997"/>
    <xdr:pic>
      <xdr:nvPicPr>
        <xdr:cNvPr id="4" name="Picture 3">
          <a:extLst>
            <a:ext uri="{FF2B5EF4-FFF2-40B4-BE49-F238E27FC236}">
              <a16:creationId xmlns:a16="http://schemas.microsoft.com/office/drawing/2014/main" id="{C01EF020-55E3-4CE9-BA04-60EABC456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1606716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7" name="Picture 6">
          <a:extLst>
            <a:ext uri="{FF2B5EF4-FFF2-40B4-BE49-F238E27FC236}">
              <a16:creationId xmlns:a16="http://schemas.microsoft.com/office/drawing/2014/main" id="{5F6B4EBD-3879-4B95-917F-88FBEF92E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38789</xdr:rowOff>
    </xdr:from>
    <xdr:ext cx="496909" cy="526997"/>
    <xdr:pic>
      <xdr:nvPicPr>
        <xdr:cNvPr id="8" name="Picture 7">
          <a:extLst>
            <a:ext uri="{FF2B5EF4-FFF2-40B4-BE49-F238E27FC236}">
              <a16:creationId xmlns:a16="http://schemas.microsoft.com/office/drawing/2014/main" id="{59563B68-B575-4750-AF4C-65794A837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9" name="Picture 8">
          <a:extLst>
            <a:ext uri="{FF2B5EF4-FFF2-40B4-BE49-F238E27FC236}">
              <a16:creationId xmlns:a16="http://schemas.microsoft.com/office/drawing/2014/main" id="{56B0E266-80AE-4F4E-A881-C04595183F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10" name="Picture 9">
          <a:extLst>
            <a:ext uri="{FF2B5EF4-FFF2-40B4-BE49-F238E27FC236}">
              <a16:creationId xmlns:a16="http://schemas.microsoft.com/office/drawing/2014/main" id="{B6259500-F8D6-48F3-908A-A4FE49D03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38789</xdr:rowOff>
    </xdr:from>
    <xdr:ext cx="496909" cy="526997"/>
    <xdr:pic>
      <xdr:nvPicPr>
        <xdr:cNvPr id="11" name="Picture 10">
          <a:extLst>
            <a:ext uri="{FF2B5EF4-FFF2-40B4-BE49-F238E27FC236}">
              <a16:creationId xmlns:a16="http://schemas.microsoft.com/office/drawing/2014/main" id="{11E9113A-57FB-4739-9542-1C0773698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38789"/>
          <a:ext cx="496909" cy="526997"/>
        </a:xfrm>
        <a:prstGeom prst="rect">
          <a:avLst/>
        </a:prstGeom>
      </xdr:spPr>
    </xdr:pic>
    <xdr:clientData/>
  </xdr:oneCellAnchor>
  <xdr:oneCellAnchor>
    <xdr:from>
      <xdr:col>8</xdr:col>
      <xdr:colOff>2238375</xdr:colOff>
      <xdr:row>64</xdr:row>
      <xdr:rowOff>46116</xdr:rowOff>
    </xdr:from>
    <xdr:ext cx="496909" cy="526997"/>
    <xdr:pic>
      <xdr:nvPicPr>
        <xdr:cNvPr id="12" name="Picture 11">
          <a:extLst>
            <a:ext uri="{FF2B5EF4-FFF2-40B4-BE49-F238E27FC236}">
              <a16:creationId xmlns:a16="http://schemas.microsoft.com/office/drawing/2014/main" id="{ED54852A-A60F-4DAC-B384-A744B10520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1249134</xdr:colOff>
      <xdr:row>0</xdr:row>
      <xdr:rowOff>19201</xdr:rowOff>
    </xdr:from>
    <xdr:to>
      <xdr:col>13</xdr:col>
      <xdr:colOff>2050377</xdr:colOff>
      <xdr:row>1</xdr:row>
      <xdr:rowOff>331303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89623" y="19201"/>
          <a:ext cx="801243" cy="742798"/>
        </a:xfrm>
        <a:prstGeom prst="rect">
          <a:avLst/>
        </a:prstGeom>
      </xdr:spPr>
    </xdr:pic>
    <xdr:clientData/>
  </xdr:twoCellAnchor>
  <xdr:oneCellAnchor>
    <xdr:from>
      <xdr:col>13</xdr:col>
      <xdr:colOff>1333913</xdr:colOff>
      <xdr:row>39</xdr:row>
      <xdr:rowOff>19201</xdr:rowOff>
    </xdr:from>
    <xdr:ext cx="774441" cy="717951"/>
    <xdr:pic>
      <xdr:nvPicPr>
        <xdr:cNvPr id="2" name="Picture 1">
          <a:extLst>
            <a:ext uri="{FF2B5EF4-FFF2-40B4-BE49-F238E27FC236}">
              <a16:creationId xmlns:a16="http://schemas.microsoft.com/office/drawing/2014/main" id="{5E65ADEE-5EDA-4D53-8850-BD01CCD96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1646" y="9900353"/>
          <a:ext cx="774441" cy="717951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771526</xdr:colOff>
      <xdr:row>0</xdr:row>
      <xdr:rowOff>19050</xdr:rowOff>
    </xdr:from>
    <xdr:to>
      <xdr:col>14</xdr:col>
      <xdr:colOff>1771651</xdr:colOff>
      <xdr:row>1</xdr:row>
      <xdr:rowOff>496491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37649" y="19050"/>
          <a:ext cx="1000125" cy="982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766513</xdr:colOff>
      <xdr:row>0</xdr:row>
      <xdr:rowOff>0</xdr:rowOff>
    </xdr:from>
    <xdr:to>
      <xdr:col>14</xdr:col>
      <xdr:colOff>1827797</xdr:colOff>
      <xdr:row>1</xdr:row>
      <xdr:rowOff>495300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610078" y="0"/>
          <a:ext cx="1061284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7"/>
  <sheetViews>
    <sheetView rightToLeft="1" zoomScale="115" zoomScaleNormal="115" workbookViewId="0">
      <selection activeCell="P3" sqref="P3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6" ht="25.5" customHeight="1">
      <c r="B1" s="102" t="s">
        <v>4</v>
      </c>
      <c r="C1" s="103"/>
      <c r="D1" s="103"/>
      <c r="E1" s="137" t="s">
        <v>431</v>
      </c>
      <c r="F1" s="137"/>
      <c r="G1" s="137"/>
      <c r="H1" s="137"/>
      <c r="I1" s="137"/>
      <c r="J1" s="137"/>
      <c r="K1" s="137"/>
      <c r="L1" s="137"/>
      <c r="M1" s="137"/>
      <c r="N1" s="137"/>
      <c r="O1" s="18"/>
    </row>
    <row r="2" spans="2:16" ht="18.75" customHeight="1">
      <c r="B2" s="140" t="s">
        <v>5</v>
      </c>
      <c r="C2" s="141"/>
      <c r="D2" s="141"/>
      <c r="E2" s="141"/>
      <c r="F2" s="137" t="s">
        <v>432</v>
      </c>
      <c r="G2" s="137"/>
      <c r="H2" s="137"/>
      <c r="I2" s="137"/>
      <c r="J2" s="137"/>
      <c r="K2" s="137"/>
      <c r="L2" s="137"/>
      <c r="M2" s="137"/>
      <c r="N2" s="137"/>
      <c r="O2" s="25"/>
    </row>
    <row r="3" spans="2:16" ht="61.5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2:16" ht="15.95" customHeight="1">
      <c r="B4" s="45" t="s">
        <v>12</v>
      </c>
      <c r="C4" s="139" t="s">
        <v>3</v>
      </c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</row>
    <row r="5" spans="2:16" ht="15.95" customHeight="1">
      <c r="B5" s="32" t="s">
        <v>374</v>
      </c>
      <c r="C5" s="33" t="s">
        <v>169</v>
      </c>
      <c r="D5" s="34">
        <v>0.68</v>
      </c>
      <c r="E5" s="35">
        <v>0.68</v>
      </c>
      <c r="F5" s="35">
        <v>0.66</v>
      </c>
      <c r="G5" s="36">
        <v>0.67</v>
      </c>
      <c r="H5" s="36">
        <v>0.67</v>
      </c>
      <c r="I5" s="36">
        <v>0.68</v>
      </c>
      <c r="J5" s="37">
        <v>-1.4705882352941235</v>
      </c>
      <c r="K5" s="38">
        <v>71</v>
      </c>
      <c r="L5" s="38">
        <v>60909620</v>
      </c>
      <c r="M5" s="38">
        <v>40692104.469999999</v>
      </c>
      <c r="N5" s="39">
        <v>5</v>
      </c>
      <c r="O5" s="40" t="s">
        <v>170</v>
      </c>
    </row>
    <row r="6" spans="2:16" ht="15.95" customHeight="1">
      <c r="B6" s="32" t="s">
        <v>392</v>
      </c>
      <c r="C6" s="33" t="s">
        <v>36</v>
      </c>
      <c r="D6" s="34">
        <v>3.33</v>
      </c>
      <c r="E6" s="35">
        <v>3.37</v>
      </c>
      <c r="F6" s="35">
        <v>3.3</v>
      </c>
      <c r="G6" s="36">
        <v>3.33</v>
      </c>
      <c r="H6" s="36">
        <v>3.37</v>
      </c>
      <c r="I6" s="36">
        <v>3.32</v>
      </c>
      <c r="J6" s="37">
        <v>1.5060240963855609</v>
      </c>
      <c r="K6" s="38">
        <v>656</v>
      </c>
      <c r="L6" s="38">
        <v>321950742</v>
      </c>
      <c r="M6" s="38">
        <v>1070333408.16</v>
      </c>
      <c r="N6" s="39">
        <v>5</v>
      </c>
      <c r="O6" s="40" t="s">
        <v>48</v>
      </c>
    </row>
    <row r="7" spans="2:16" ht="15.95" customHeight="1">
      <c r="B7" s="32" t="s">
        <v>98</v>
      </c>
      <c r="C7" s="33" t="s">
        <v>99</v>
      </c>
      <c r="D7" s="34">
        <v>1.01</v>
      </c>
      <c r="E7" s="35">
        <v>1.1200000000000001</v>
      </c>
      <c r="F7" s="35">
        <v>1</v>
      </c>
      <c r="G7" s="36">
        <v>1.06</v>
      </c>
      <c r="H7" s="36">
        <v>1.05</v>
      </c>
      <c r="I7" s="36">
        <v>1.01</v>
      </c>
      <c r="J7" s="37">
        <v>3.9603960396039639</v>
      </c>
      <c r="K7" s="38">
        <v>269</v>
      </c>
      <c r="L7" s="38">
        <v>146942342</v>
      </c>
      <c r="M7" s="38">
        <v>156139155.53</v>
      </c>
      <c r="N7" s="39">
        <v>5</v>
      </c>
      <c r="O7" s="40" t="s">
        <v>100</v>
      </c>
    </row>
    <row r="8" spans="2:16" ht="15.95" customHeight="1">
      <c r="B8" s="32" t="s">
        <v>384</v>
      </c>
      <c r="C8" s="33" t="s">
        <v>45</v>
      </c>
      <c r="D8" s="34">
        <v>0.1</v>
      </c>
      <c r="E8" s="35">
        <v>0.12</v>
      </c>
      <c r="F8" s="35">
        <v>0.09</v>
      </c>
      <c r="G8" s="36">
        <v>0.1</v>
      </c>
      <c r="H8" s="36">
        <v>0.1</v>
      </c>
      <c r="I8" s="36">
        <v>0.09</v>
      </c>
      <c r="J8" s="37">
        <v>11.111111111111116</v>
      </c>
      <c r="K8" s="38">
        <v>213</v>
      </c>
      <c r="L8" s="38">
        <v>1335704481</v>
      </c>
      <c r="M8" s="38">
        <v>139048902.31</v>
      </c>
      <c r="N8" s="39">
        <v>5</v>
      </c>
      <c r="O8" s="40" t="s">
        <v>66</v>
      </c>
    </row>
    <row r="9" spans="2:16" ht="15.95" customHeight="1">
      <c r="B9" s="32" t="s">
        <v>397</v>
      </c>
      <c r="C9" s="33" t="s">
        <v>25</v>
      </c>
      <c r="D9" s="34">
        <v>0.22</v>
      </c>
      <c r="E9" s="35">
        <v>0.23</v>
      </c>
      <c r="F9" s="35">
        <v>0.21</v>
      </c>
      <c r="G9" s="36">
        <v>0.22</v>
      </c>
      <c r="H9" s="36">
        <v>0.21</v>
      </c>
      <c r="I9" s="36">
        <v>0.22</v>
      </c>
      <c r="J9" s="37">
        <v>-4.5454545454545521</v>
      </c>
      <c r="K9" s="38">
        <v>118</v>
      </c>
      <c r="L9" s="38">
        <v>1442963921</v>
      </c>
      <c r="M9" s="38">
        <v>314025610</v>
      </c>
      <c r="N9" s="39">
        <v>5</v>
      </c>
      <c r="O9" s="40" t="s">
        <v>26</v>
      </c>
    </row>
    <row r="10" spans="2:16" ht="15.95" customHeight="1">
      <c r="B10" s="32" t="s">
        <v>50</v>
      </c>
      <c r="C10" s="33" t="s">
        <v>51</v>
      </c>
      <c r="D10" s="34">
        <v>5.09</v>
      </c>
      <c r="E10" s="35">
        <v>5.1100000000000003</v>
      </c>
      <c r="F10" s="35">
        <v>5</v>
      </c>
      <c r="G10" s="36">
        <v>5.09</v>
      </c>
      <c r="H10" s="36">
        <v>5.08</v>
      </c>
      <c r="I10" s="36">
        <v>5.09</v>
      </c>
      <c r="J10" s="37">
        <v>-0.19646365422396617</v>
      </c>
      <c r="K10" s="38">
        <v>391</v>
      </c>
      <c r="L10" s="38">
        <v>102685028</v>
      </c>
      <c r="M10" s="38">
        <v>523006004.33999997</v>
      </c>
      <c r="N10" s="39">
        <v>2</v>
      </c>
      <c r="O10" s="40" t="s">
        <v>52</v>
      </c>
    </row>
    <row r="11" spans="2:16" ht="15.95" customHeight="1">
      <c r="B11" s="32" t="s">
        <v>228</v>
      </c>
      <c r="C11" s="33" t="s">
        <v>229</v>
      </c>
      <c r="D11" s="34">
        <v>0.2</v>
      </c>
      <c r="E11" s="35">
        <v>0.2</v>
      </c>
      <c r="F11" s="35">
        <v>0.17</v>
      </c>
      <c r="G11" s="36">
        <v>0.18</v>
      </c>
      <c r="H11" s="36">
        <v>0.19</v>
      </c>
      <c r="I11" s="36">
        <v>0.2</v>
      </c>
      <c r="J11" s="37">
        <v>-5.0000000000000044</v>
      </c>
      <c r="K11" s="38">
        <v>189</v>
      </c>
      <c r="L11" s="38">
        <v>1019895106</v>
      </c>
      <c r="M11" s="38">
        <v>185310477.38</v>
      </c>
      <c r="N11" s="39">
        <v>5</v>
      </c>
      <c r="O11" s="40" t="s">
        <v>230</v>
      </c>
    </row>
    <row r="12" spans="2:16" ht="15.95" customHeight="1">
      <c r="B12" s="32" t="s">
        <v>394</v>
      </c>
      <c r="C12" s="33" t="s">
        <v>74</v>
      </c>
      <c r="D12" s="34">
        <v>0.22</v>
      </c>
      <c r="E12" s="35">
        <v>0.22</v>
      </c>
      <c r="F12" s="35">
        <v>0.21</v>
      </c>
      <c r="G12" s="36">
        <v>0.22</v>
      </c>
      <c r="H12" s="36">
        <v>0.22</v>
      </c>
      <c r="I12" s="36">
        <v>0.22</v>
      </c>
      <c r="J12" s="37">
        <v>0</v>
      </c>
      <c r="K12" s="38">
        <v>16</v>
      </c>
      <c r="L12" s="38">
        <v>31474937</v>
      </c>
      <c r="M12" s="38">
        <v>6914486.1400000006</v>
      </c>
      <c r="N12" s="39">
        <v>5</v>
      </c>
      <c r="O12" s="40" t="s">
        <v>75</v>
      </c>
      <c r="P12" s="107"/>
    </row>
    <row r="13" spans="2:16" ht="15.95" customHeight="1">
      <c r="B13" s="32" t="s">
        <v>53</v>
      </c>
      <c r="C13" s="33" t="s">
        <v>42</v>
      </c>
      <c r="D13" s="34">
        <v>0.38</v>
      </c>
      <c r="E13" s="35">
        <v>0.38</v>
      </c>
      <c r="F13" s="35">
        <v>0.37</v>
      </c>
      <c r="G13" s="36">
        <v>0.37</v>
      </c>
      <c r="H13" s="36">
        <v>0.36</v>
      </c>
      <c r="I13" s="36">
        <v>0.38</v>
      </c>
      <c r="J13" s="37">
        <v>-5.2631578947368478</v>
      </c>
      <c r="K13" s="38">
        <v>100</v>
      </c>
      <c r="L13" s="38">
        <v>393334475</v>
      </c>
      <c r="M13" s="38">
        <v>146161798.73000002</v>
      </c>
      <c r="N13" s="39">
        <v>5</v>
      </c>
      <c r="O13" s="40" t="s">
        <v>43</v>
      </c>
    </row>
    <row r="14" spans="2:16" ht="15.95" customHeight="1">
      <c r="B14" s="32" t="s">
        <v>54</v>
      </c>
      <c r="C14" s="33" t="s">
        <v>39</v>
      </c>
      <c r="D14" s="34">
        <v>0.15</v>
      </c>
      <c r="E14" s="35">
        <v>0.15</v>
      </c>
      <c r="F14" s="35">
        <v>0.14000000000000001</v>
      </c>
      <c r="G14" s="36">
        <v>0.14000000000000001</v>
      </c>
      <c r="H14" s="36">
        <v>0.14000000000000001</v>
      </c>
      <c r="I14" s="36">
        <v>0.14000000000000001</v>
      </c>
      <c r="J14" s="37">
        <v>0</v>
      </c>
      <c r="K14" s="38">
        <v>24</v>
      </c>
      <c r="L14" s="38">
        <v>84783192</v>
      </c>
      <c r="M14" s="38">
        <v>11871589.41</v>
      </c>
      <c r="N14" s="39">
        <v>5</v>
      </c>
      <c r="O14" s="40" t="s">
        <v>40</v>
      </c>
    </row>
    <row r="15" spans="2:16" ht="15.95" customHeight="1">
      <c r="B15" s="32" t="s">
        <v>413</v>
      </c>
      <c r="C15" s="33" t="s">
        <v>220</v>
      </c>
      <c r="D15" s="34">
        <v>0.17</v>
      </c>
      <c r="E15" s="35">
        <v>0.17</v>
      </c>
      <c r="F15" s="35">
        <v>0.17</v>
      </c>
      <c r="G15" s="36">
        <v>0.17</v>
      </c>
      <c r="H15" s="36">
        <v>0.17</v>
      </c>
      <c r="I15" s="36">
        <v>0.17</v>
      </c>
      <c r="J15" s="37">
        <v>0</v>
      </c>
      <c r="K15" s="38">
        <v>1</v>
      </c>
      <c r="L15" s="38">
        <v>118682</v>
      </c>
      <c r="M15" s="38">
        <v>20175.939999999999</v>
      </c>
      <c r="N15" s="39">
        <v>1</v>
      </c>
      <c r="O15" s="40" t="s">
        <v>223</v>
      </c>
    </row>
    <row r="16" spans="2:16" ht="15.95" customHeight="1">
      <c r="B16" s="32" t="s">
        <v>456</v>
      </c>
      <c r="C16" s="33" t="s">
        <v>159</v>
      </c>
      <c r="D16" s="34">
        <v>1.1000000000000001</v>
      </c>
      <c r="E16" s="35">
        <v>1.1000000000000001</v>
      </c>
      <c r="F16" s="35">
        <v>1.1000000000000001</v>
      </c>
      <c r="G16" s="36">
        <v>1.1000000000000001</v>
      </c>
      <c r="H16" s="36">
        <v>1.1000000000000001</v>
      </c>
      <c r="I16" s="36">
        <v>1.1000000000000001</v>
      </c>
      <c r="J16" s="37">
        <v>0</v>
      </c>
      <c r="K16" s="38">
        <v>10</v>
      </c>
      <c r="L16" s="38">
        <v>85432</v>
      </c>
      <c r="M16" s="38">
        <v>93975.2</v>
      </c>
      <c r="N16" s="39">
        <v>1</v>
      </c>
      <c r="O16" s="40" t="s">
        <v>160</v>
      </c>
    </row>
    <row r="17" spans="1:15" ht="15.95" customHeight="1">
      <c r="B17" s="32" t="s">
        <v>400</v>
      </c>
      <c r="C17" s="33" t="s">
        <v>123</v>
      </c>
      <c r="D17" s="34">
        <v>0.24</v>
      </c>
      <c r="E17" s="35">
        <v>0.26</v>
      </c>
      <c r="F17" s="35">
        <v>0.24</v>
      </c>
      <c r="G17" s="36">
        <v>0.25</v>
      </c>
      <c r="H17" s="36">
        <v>0.25</v>
      </c>
      <c r="I17" s="36">
        <v>0.24</v>
      </c>
      <c r="J17" s="37">
        <v>4.1666666666666741</v>
      </c>
      <c r="K17" s="38">
        <v>47</v>
      </c>
      <c r="L17" s="38">
        <v>88985081</v>
      </c>
      <c r="M17" s="38">
        <v>22184401.600000001</v>
      </c>
      <c r="N17" s="39">
        <v>5</v>
      </c>
      <c r="O17" s="40" t="s">
        <v>128</v>
      </c>
    </row>
    <row r="18" spans="1:15" ht="15.95" customHeight="1">
      <c r="B18" s="32" t="s">
        <v>38</v>
      </c>
      <c r="C18" s="33" t="s">
        <v>37</v>
      </c>
      <c r="D18" s="34">
        <v>1.73</v>
      </c>
      <c r="E18" s="34">
        <v>1.75</v>
      </c>
      <c r="F18" s="34">
        <v>1.72</v>
      </c>
      <c r="G18" s="36">
        <v>1.73</v>
      </c>
      <c r="H18" s="36">
        <v>1.72</v>
      </c>
      <c r="I18" s="36">
        <v>1.74</v>
      </c>
      <c r="J18" s="37">
        <v>-1.1494252873563204</v>
      </c>
      <c r="K18" s="38">
        <v>704</v>
      </c>
      <c r="L18" s="38">
        <v>815840181</v>
      </c>
      <c r="M18" s="38">
        <v>1410988552.4200001</v>
      </c>
      <c r="N18" s="39">
        <v>5</v>
      </c>
      <c r="O18" s="40" t="s">
        <v>55</v>
      </c>
    </row>
    <row r="19" spans="1:15" ht="15.95" customHeight="1">
      <c r="B19" s="32" t="s">
        <v>393</v>
      </c>
      <c r="C19" s="33" t="s">
        <v>147</v>
      </c>
      <c r="D19" s="34">
        <v>0.05</v>
      </c>
      <c r="E19" s="35">
        <v>0.05</v>
      </c>
      <c r="F19" s="35">
        <v>0.05</v>
      </c>
      <c r="G19" s="36">
        <v>0.05</v>
      </c>
      <c r="H19" s="36">
        <v>0.05</v>
      </c>
      <c r="I19" s="36">
        <v>0.05</v>
      </c>
      <c r="J19" s="37">
        <v>0</v>
      </c>
      <c r="K19" s="38">
        <v>51</v>
      </c>
      <c r="L19" s="38">
        <v>12106303</v>
      </c>
      <c r="M19" s="38">
        <v>605315.14999999991</v>
      </c>
      <c r="N19" s="39">
        <v>4</v>
      </c>
      <c r="O19" s="40" t="s">
        <v>241</v>
      </c>
    </row>
    <row r="20" spans="1:15" ht="15.95" customHeight="1">
      <c r="B20" s="32" t="s">
        <v>242</v>
      </c>
      <c r="C20" s="33" t="s">
        <v>243</v>
      </c>
      <c r="D20" s="34">
        <v>0.26</v>
      </c>
      <c r="E20" s="35">
        <v>0.26</v>
      </c>
      <c r="F20" s="35">
        <v>0.25</v>
      </c>
      <c r="G20" s="36">
        <v>0.25</v>
      </c>
      <c r="H20" s="36">
        <v>0.25</v>
      </c>
      <c r="I20" s="36">
        <v>0.25</v>
      </c>
      <c r="J20" s="37">
        <v>0</v>
      </c>
      <c r="K20" s="38">
        <v>9</v>
      </c>
      <c r="L20" s="38">
        <v>3000000</v>
      </c>
      <c r="M20" s="38">
        <v>750100</v>
      </c>
      <c r="N20" s="39">
        <v>2</v>
      </c>
      <c r="O20" s="40" t="s">
        <v>244</v>
      </c>
    </row>
    <row r="21" spans="1:15" ht="15.95" customHeight="1">
      <c r="B21" s="32" t="s">
        <v>412</v>
      </c>
      <c r="C21" s="33" t="s">
        <v>182</v>
      </c>
      <c r="D21" s="34">
        <v>1</v>
      </c>
      <c r="E21" s="35">
        <v>1</v>
      </c>
      <c r="F21" s="35">
        <v>1</v>
      </c>
      <c r="G21" s="36">
        <v>1</v>
      </c>
      <c r="H21" s="36">
        <v>1</v>
      </c>
      <c r="I21" s="36">
        <v>0.96</v>
      </c>
      <c r="J21" s="37">
        <v>4.1666666666666741</v>
      </c>
      <c r="K21" s="38">
        <v>2</v>
      </c>
      <c r="L21" s="38">
        <v>801088</v>
      </c>
      <c r="M21" s="38">
        <v>801088</v>
      </c>
      <c r="N21" s="39">
        <v>2</v>
      </c>
      <c r="O21" s="40" t="s">
        <v>196</v>
      </c>
    </row>
    <row r="22" spans="1:15" ht="15.95" customHeight="1">
      <c r="B22" s="32" t="s">
        <v>199</v>
      </c>
      <c r="C22" s="33" t="s">
        <v>198</v>
      </c>
      <c r="D22" s="34">
        <v>0.67</v>
      </c>
      <c r="E22" s="35">
        <v>0.67</v>
      </c>
      <c r="F22" s="35">
        <v>0.67</v>
      </c>
      <c r="G22" s="36">
        <v>0.67</v>
      </c>
      <c r="H22" s="36">
        <v>0.67</v>
      </c>
      <c r="I22" s="36">
        <v>0.67</v>
      </c>
      <c r="J22" s="37">
        <v>0</v>
      </c>
      <c r="K22" s="38">
        <v>12</v>
      </c>
      <c r="L22" s="38">
        <v>451653</v>
      </c>
      <c r="M22" s="38">
        <v>302607.50999999995</v>
      </c>
      <c r="N22" s="39">
        <v>4</v>
      </c>
      <c r="O22" s="40" t="s">
        <v>283</v>
      </c>
    </row>
    <row r="23" spans="1:15" ht="15.95" customHeight="1">
      <c r="B23" s="32" t="s">
        <v>248</v>
      </c>
      <c r="C23" s="33" t="s">
        <v>106</v>
      </c>
      <c r="D23" s="34">
        <v>0.6</v>
      </c>
      <c r="E23" s="35">
        <v>0.6</v>
      </c>
      <c r="F23" s="35">
        <v>0.57999999999999996</v>
      </c>
      <c r="G23" s="36">
        <v>0.59</v>
      </c>
      <c r="H23" s="36">
        <v>0.59</v>
      </c>
      <c r="I23" s="36">
        <v>0.59</v>
      </c>
      <c r="J23" s="37">
        <v>0</v>
      </c>
      <c r="K23" s="38">
        <v>29</v>
      </c>
      <c r="L23" s="38">
        <v>15385482</v>
      </c>
      <c r="M23" s="38">
        <v>9149023.5999999978</v>
      </c>
      <c r="N23" s="39">
        <v>5</v>
      </c>
      <c r="O23" s="40" t="s">
        <v>107</v>
      </c>
    </row>
    <row r="24" spans="1:15" ht="15.95" customHeight="1">
      <c r="B24" s="32" t="s">
        <v>409</v>
      </c>
      <c r="C24" s="33" t="s">
        <v>246</v>
      </c>
      <c r="D24" s="34">
        <v>0.3</v>
      </c>
      <c r="E24" s="35">
        <v>0.31</v>
      </c>
      <c r="F24" s="35">
        <v>0.3</v>
      </c>
      <c r="G24" s="36">
        <v>0.31</v>
      </c>
      <c r="H24" s="36">
        <v>0.31</v>
      </c>
      <c r="I24" s="36">
        <v>0.31</v>
      </c>
      <c r="J24" s="37">
        <v>0</v>
      </c>
      <c r="K24" s="38">
        <v>9</v>
      </c>
      <c r="L24" s="38">
        <v>2217886</v>
      </c>
      <c r="M24" s="38">
        <v>666585.80000000005</v>
      </c>
      <c r="N24" s="39">
        <v>4</v>
      </c>
      <c r="O24" s="40" t="s">
        <v>247</v>
      </c>
    </row>
    <row r="25" spans="1:15" ht="15.95" customHeight="1">
      <c r="B25" s="32" t="s">
        <v>190</v>
      </c>
      <c r="C25" s="33" t="s">
        <v>189</v>
      </c>
      <c r="D25" s="34">
        <v>0.1</v>
      </c>
      <c r="E25" s="35">
        <v>0.1</v>
      </c>
      <c r="F25" s="35">
        <v>0.1</v>
      </c>
      <c r="G25" s="36">
        <v>0.1</v>
      </c>
      <c r="H25" s="36">
        <v>0.1</v>
      </c>
      <c r="I25" s="36">
        <v>0.1</v>
      </c>
      <c r="J25" s="37">
        <v>0</v>
      </c>
      <c r="K25" s="38">
        <v>3</v>
      </c>
      <c r="L25" s="38">
        <v>200100</v>
      </c>
      <c r="M25" s="38">
        <v>20010</v>
      </c>
      <c r="N25" s="39">
        <v>3</v>
      </c>
      <c r="O25" s="40" t="s">
        <v>249</v>
      </c>
    </row>
    <row r="26" spans="1:15" ht="15.95" customHeight="1">
      <c r="B26" s="32" t="s">
        <v>450</v>
      </c>
      <c r="C26" s="33" t="s">
        <v>265</v>
      </c>
      <c r="D26" s="34">
        <v>1.05</v>
      </c>
      <c r="E26" s="35">
        <v>1.05</v>
      </c>
      <c r="F26" s="35">
        <v>1.05</v>
      </c>
      <c r="G26" s="36">
        <v>1.05</v>
      </c>
      <c r="H26" s="36">
        <v>1.05</v>
      </c>
      <c r="I26" s="36">
        <v>1.05</v>
      </c>
      <c r="J26" s="37">
        <v>0</v>
      </c>
      <c r="K26" s="38">
        <v>1</v>
      </c>
      <c r="L26" s="38">
        <v>2400</v>
      </c>
      <c r="M26" s="38">
        <v>2520</v>
      </c>
      <c r="N26" s="39">
        <v>1</v>
      </c>
      <c r="O26" s="40" t="s">
        <v>266</v>
      </c>
    </row>
    <row r="27" spans="1:15" ht="15.95" customHeight="1">
      <c r="B27" s="56" t="s">
        <v>407</v>
      </c>
      <c r="C27" s="56" t="s">
        <v>152</v>
      </c>
      <c r="D27" s="66">
        <v>0.2</v>
      </c>
      <c r="E27" s="66">
        <v>0.2</v>
      </c>
      <c r="F27" s="66">
        <v>0.2</v>
      </c>
      <c r="G27" s="66">
        <v>0.2</v>
      </c>
      <c r="H27" s="66">
        <v>0.2</v>
      </c>
      <c r="I27" s="66">
        <v>0.2</v>
      </c>
      <c r="J27" s="67">
        <v>0</v>
      </c>
      <c r="K27" s="68">
        <v>1</v>
      </c>
      <c r="L27" s="68">
        <v>497</v>
      </c>
      <c r="M27" s="68">
        <v>99.4</v>
      </c>
      <c r="N27" s="69">
        <v>1</v>
      </c>
      <c r="O27" s="12" t="s">
        <v>153</v>
      </c>
    </row>
    <row r="28" spans="1:15" ht="13.5" customHeight="1">
      <c r="B28" s="143" t="s">
        <v>376</v>
      </c>
      <c r="C28" s="144"/>
      <c r="D28" s="143"/>
      <c r="E28" s="145"/>
      <c r="F28" s="145"/>
      <c r="G28" s="145"/>
      <c r="H28" s="145"/>
      <c r="I28" s="145"/>
      <c r="J28" s="144"/>
      <c r="K28" s="42">
        <f>SUM(K5:K27)</f>
        <v>2926</v>
      </c>
      <c r="L28" s="43">
        <f>SUM(L5:L27)</f>
        <v>5879838629</v>
      </c>
      <c r="M28" s="43">
        <f>SUM(M5:M27)</f>
        <v>4039087991.0900002</v>
      </c>
      <c r="N28" s="43">
        <v>5</v>
      </c>
      <c r="O28" s="41" t="s">
        <v>14</v>
      </c>
    </row>
    <row r="29" spans="1:15" ht="18.75" customHeight="1">
      <c r="B29" s="45" t="s">
        <v>27</v>
      </c>
      <c r="C29" s="139"/>
      <c r="D29" s="139" t="s">
        <v>95</v>
      </c>
      <c r="E29" s="139"/>
      <c r="F29" s="139"/>
      <c r="G29" s="139"/>
      <c r="H29" s="139"/>
      <c r="I29" s="139"/>
      <c r="J29" s="139"/>
      <c r="K29" s="139"/>
      <c r="L29" s="139"/>
      <c r="M29" s="139"/>
      <c r="N29" s="139"/>
      <c r="O29" s="139"/>
    </row>
    <row r="30" spans="1:15" ht="15.95" customHeight="1">
      <c r="A30" s="4">
        <v>2</v>
      </c>
      <c r="B30" s="32" t="s">
        <v>382</v>
      </c>
      <c r="C30" s="49" t="s">
        <v>32</v>
      </c>
      <c r="D30" s="46">
        <v>16.3</v>
      </c>
      <c r="E30" s="46">
        <v>16.690000000000001</v>
      </c>
      <c r="F30" s="46">
        <v>16.2</v>
      </c>
      <c r="G30" s="36">
        <v>16.45</v>
      </c>
      <c r="H30" s="46">
        <v>16.5</v>
      </c>
      <c r="I30" s="46">
        <v>16.3</v>
      </c>
      <c r="J30" s="37">
        <v>1.2269938650306678</v>
      </c>
      <c r="K30" s="38">
        <v>645</v>
      </c>
      <c r="L30" s="38">
        <v>33512238</v>
      </c>
      <c r="M30" s="38">
        <v>551407353.19000006</v>
      </c>
      <c r="N30" s="39">
        <v>5</v>
      </c>
      <c r="O30" s="40" t="s">
        <v>33</v>
      </c>
    </row>
    <row r="31" spans="1:15" ht="15.95" customHeight="1">
      <c r="B31" s="32" t="s">
        <v>112</v>
      </c>
      <c r="C31" s="49" t="s">
        <v>113</v>
      </c>
      <c r="D31" s="46">
        <v>3.7</v>
      </c>
      <c r="E31" s="46">
        <v>3.71</v>
      </c>
      <c r="F31" s="46">
        <v>3.6</v>
      </c>
      <c r="G31" s="36">
        <v>3.67</v>
      </c>
      <c r="H31" s="46">
        <v>3.6</v>
      </c>
      <c r="I31" s="46">
        <v>3.65</v>
      </c>
      <c r="J31" s="37">
        <v>-1.3698630136986245</v>
      </c>
      <c r="K31" s="38">
        <v>42</v>
      </c>
      <c r="L31" s="38">
        <v>894586</v>
      </c>
      <c r="M31" s="38">
        <v>3280284.76</v>
      </c>
      <c r="N31" s="39">
        <v>5</v>
      </c>
      <c r="O31" s="40" t="s">
        <v>300</v>
      </c>
    </row>
    <row r="32" spans="1:15" ht="15.95" customHeight="1">
      <c r="B32" s="138" t="s">
        <v>93</v>
      </c>
      <c r="C32" s="138"/>
      <c r="D32" s="138"/>
      <c r="E32" s="138"/>
      <c r="F32" s="138"/>
      <c r="G32" s="138"/>
      <c r="H32" s="138"/>
      <c r="I32" s="138"/>
      <c r="J32" s="138"/>
      <c r="K32" s="42">
        <f>SUM(K30:K31)</f>
        <v>687</v>
      </c>
      <c r="L32" s="43">
        <f>SUM(L30:L31)</f>
        <v>34406824</v>
      </c>
      <c r="M32" s="43">
        <f>SUM(M30:M31)</f>
        <v>554687637.95000005</v>
      </c>
      <c r="N32" s="43">
        <v>5</v>
      </c>
      <c r="O32" s="41" t="s">
        <v>14</v>
      </c>
    </row>
    <row r="33" spans="2:15" ht="15.95" customHeight="1">
      <c r="B33" s="45" t="s">
        <v>114</v>
      </c>
      <c r="C33" s="139"/>
      <c r="D33" s="139" t="s">
        <v>116</v>
      </c>
      <c r="E33" s="139"/>
      <c r="F33" s="139"/>
      <c r="G33" s="139"/>
      <c r="H33" s="139"/>
      <c r="I33" s="139"/>
      <c r="J33" s="139"/>
      <c r="K33" s="139"/>
      <c r="L33" s="139"/>
      <c r="M33" s="139"/>
      <c r="N33" s="139"/>
      <c r="O33" s="139"/>
    </row>
    <row r="34" spans="2:15" ht="15.95" customHeight="1">
      <c r="B34" s="32" t="s">
        <v>380</v>
      </c>
      <c r="C34" s="49" t="s">
        <v>162</v>
      </c>
      <c r="D34" s="46">
        <v>0.91</v>
      </c>
      <c r="E34" s="46">
        <v>0.91</v>
      </c>
      <c r="F34" s="46">
        <v>0.9</v>
      </c>
      <c r="G34" s="36">
        <v>0.91</v>
      </c>
      <c r="H34" s="46">
        <v>0.9</v>
      </c>
      <c r="I34" s="46">
        <v>0.91</v>
      </c>
      <c r="J34" s="37">
        <v>-1.098901098901095</v>
      </c>
      <c r="K34" s="38">
        <v>13</v>
      </c>
      <c r="L34" s="38">
        <v>1032763</v>
      </c>
      <c r="M34" s="38">
        <v>939314.33000000007</v>
      </c>
      <c r="N34" s="39">
        <v>3</v>
      </c>
      <c r="O34" s="40" t="s">
        <v>163</v>
      </c>
    </row>
    <row r="35" spans="2:15" ht="15.95" customHeight="1">
      <c r="B35" s="32" t="s">
        <v>404</v>
      </c>
      <c r="C35" s="49" t="s">
        <v>148</v>
      </c>
      <c r="D35" s="46">
        <v>0.73</v>
      </c>
      <c r="E35" s="46">
        <v>0.78</v>
      </c>
      <c r="F35" s="46">
        <v>0.73</v>
      </c>
      <c r="G35" s="36">
        <v>0.78</v>
      </c>
      <c r="H35" s="46">
        <v>0.78</v>
      </c>
      <c r="I35" s="46">
        <v>0.73</v>
      </c>
      <c r="J35" s="37">
        <v>6.8493150684931559</v>
      </c>
      <c r="K35" s="38">
        <v>4</v>
      </c>
      <c r="L35" s="38">
        <v>2605739</v>
      </c>
      <c r="M35" s="38">
        <v>2030339.47</v>
      </c>
      <c r="N35" s="39">
        <v>3</v>
      </c>
      <c r="O35" s="40" t="s">
        <v>149</v>
      </c>
    </row>
    <row r="36" spans="2:15" ht="15.95" customHeight="1">
      <c r="B36" s="32" t="s">
        <v>306</v>
      </c>
      <c r="C36" s="49" t="s">
        <v>307</v>
      </c>
      <c r="D36" s="46">
        <v>4.59</v>
      </c>
      <c r="E36" s="46">
        <v>4.59</v>
      </c>
      <c r="F36" s="46">
        <v>4.34</v>
      </c>
      <c r="G36" s="36">
        <v>4.34</v>
      </c>
      <c r="H36" s="46">
        <v>4.34</v>
      </c>
      <c r="I36" s="46">
        <v>4.5999999999999996</v>
      </c>
      <c r="J36" s="37">
        <v>-5.6521739130434785</v>
      </c>
      <c r="K36" s="38">
        <v>26</v>
      </c>
      <c r="L36" s="38">
        <v>58337</v>
      </c>
      <c r="M36" s="38">
        <v>260598.34000000003</v>
      </c>
      <c r="N36" s="39">
        <v>5</v>
      </c>
      <c r="O36" s="40" t="s">
        <v>308</v>
      </c>
    </row>
    <row r="37" spans="2:15" ht="15.75" customHeight="1">
      <c r="B37" s="138" t="s">
        <v>115</v>
      </c>
      <c r="C37" s="138"/>
      <c r="D37" s="138"/>
      <c r="E37" s="138"/>
      <c r="F37" s="138"/>
      <c r="G37" s="138"/>
      <c r="H37" s="138"/>
      <c r="I37" s="138"/>
      <c r="J37" s="138"/>
      <c r="K37" s="42">
        <f>SUM(K34:K36)</f>
        <v>43</v>
      </c>
      <c r="L37" s="43">
        <f>SUM(L34:L36)</f>
        <v>3696839</v>
      </c>
      <c r="M37" s="43">
        <f>SUM(M34:M36)</f>
        <v>3230252.1399999997</v>
      </c>
      <c r="N37" s="43">
        <v>5</v>
      </c>
      <c r="O37" s="41" t="s">
        <v>14</v>
      </c>
    </row>
    <row r="38" spans="2:15" ht="47.25" customHeight="1">
      <c r="K38" s="4"/>
      <c r="L38" s="4"/>
      <c r="M38" s="4"/>
      <c r="N38" s="4"/>
    </row>
    <row r="39" spans="2:15" ht="47.25" customHeight="1">
      <c r="B39" s="102" t="s">
        <v>4</v>
      </c>
      <c r="C39" s="103"/>
      <c r="D39" s="103"/>
      <c r="E39" s="137" t="s">
        <v>431</v>
      </c>
      <c r="F39" s="137"/>
      <c r="G39" s="137"/>
      <c r="H39" s="137"/>
      <c r="I39" s="137"/>
      <c r="J39" s="137"/>
      <c r="K39" s="137"/>
      <c r="L39" s="137"/>
      <c r="M39" s="137"/>
      <c r="N39" s="137"/>
      <c r="O39" s="44"/>
    </row>
    <row r="40" spans="2:15" ht="38.25" customHeight="1">
      <c r="B40" s="140" t="s">
        <v>5</v>
      </c>
      <c r="C40" s="141"/>
      <c r="D40" s="141"/>
      <c r="E40" s="141"/>
      <c r="F40" s="137" t="s">
        <v>432</v>
      </c>
      <c r="G40" s="137"/>
      <c r="H40" s="137"/>
      <c r="I40" s="137"/>
      <c r="J40" s="137"/>
      <c r="K40" s="137"/>
      <c r="L40" s="137"/>
      <c r="M40" s="137"/>
      <c r="N40" s="137"/>
      <c r="O40" s="25"/>
    </row>
    <row r="41" spans="2:15" ht="69.75" customHeight="1">
      <c r="B41" s="26" t="s">
        <v>0</v>
      </c>
      <c r="C41" s="27" t="s">
        <v>6</v>
      </c>
      <c r="D41" s="27" t="s">
        <v>7</v>
      </c>
      <c r="E41" s="27" t="s">
        <v>8</v>
      </c>
      <c r="F41" s="27" t="s">
        <v>9</v>
      </c>
      <c r="G41" s="27" t="s">
        <v>22</v>
      </c>
      <c r="H41" s="27" t="s">
        <v>2</v>
      </c>
      <c r="I41" s="27" t="s">
        <v>23</v>
      </c>
      <c r="J41" s="28" t="s">
        <v>10</v>
      </c>
      <c r="K41" s="29" t="s">
        <v>97</v>
      </c>
      <c r="L41" s="27" t="s">
        <v>64</v>
      </c>
      <c r="M41" s="27" t="s">
        <v>65</v>
      </c>
      <c r="N41" s="27" t="s">
        <v>11</v>
      </c>
      <c r="O41" s="30" t="s">
        <v>1</v>
      </c>
    </row>
    <row r="42" spans="2:15" ht="18.95" customHeight="1">
      <c r="B42" s="45" t="s">
        <v>28</v>
      </c>
      <c r="C42" s="139"/>
      <c r="D42" s="139" t="s">
        <v>31</v>
      </c>
      <c r="E42" s="139"/>
      <c r="F42" s="139"/>
      <c r="G42" s="139"/>
      <c r="H42" s="139"/>
      <c r="I42" s="139"/>
      <c r="J42" s="139"/>
      <c r="K42" s="139"/>
      <c r="L42" s="139"/>
      <c r="M42" s="139"/>
      <c r="N42" s="139"/>
      <c r="O42" s="139"/>
    </row>
    <row r="43" spans="2:15" ht="18.95" customHeight="1">
      <c r="B43" s="32" t="s">
        <v>389</v>
      </c>
      <c r="C43" s="33" t="s">
        <v>143</v>
      </c>
      <c r="D43" s="34">
        <v>4.3</v>
      </c>
      <c r="E43" s="35">
        <v>4.62</v>
      </c>
      <c r="F43" s="35">
        <v>4.3</v>
      </c>
      <c r="G43" s="36">
        <v>4.42</v>
      </c>
      <c r="H43" s="36">
        <v>4.5</v>
      </c>
      <c r="I43" s="36">
        <v>4.3</v>
      </c>
      <c r="J43" s="37">
        <v>4.6511627906976827</v>
      </c>
      <c r="K43" s="38">
        <v>109</v>
      </c>
      <c r="L43" s="38">
        <v>67622075</v>
      </c>
      <c r="M43" s="38">
        <v>298917676.39999998</v>
      </c>
      <c r="N43" s="39">
        <v>5</v>
      </c>
      <c r="O43" s="40" t="s">
        <v>144</v>
      </c>
    </row>
    <row r="44" spans="2:15" ht="18.95" customHeight="1">
      <c r="B44" s="32" t="s">
        <v>395</v>
      </c>
      <c r="C44" s="33" t="s">
        <v>211</v>
      </c>
      <c r="D44" s="34">
        <v>7</v>
      </c>
      <c r="E44" s="35">
        <v>7</v>
      </c>
      <c r="F44" s="35">
        <v>7</v>
      </c>
      <c r="G44" s="36">
        <v>7</v>
      </c>
      <c r="H44" s="36">
        <v>7</v>
      </c>
      <c r="I44" s="36">
        <v>7</v>
      </c>
      <c r="J44" s="37">
        <v>0</v>
      </c>
      <c r="K44" s="38">
        <v>4</v>
      </c>
      <c r="L44" s="38">
        <v>248938</v>
      </c>
      <c r="M44" s="38">
        <v>1742566</v>
      </c>
      <c r="N44" s="39">
        <v>2</v>
      </c>
      <c r="O44" s="40" t="s">
        <v>217</v>
      </c>
    </row>
    <row r="45" spans="2:15" ht="18.95" customHeight="1">
      <c r="B45" s="32" t="s">
        <v>67</v>
      </c>
      <c r="C45" s="33" t="s">
        <v>68</v>
      </c>
      <c r="D45" s="34">
        <v>3.26</v>
      </c>
      <c r="E45" s="35">
        <v>3.27</v>
      </c>
      <c r="F45" s="35">
        <v>3.2</v>
      </c>
      <c r="G45" s="36">
        <v>3.24</v>
      </c>
      <c r="H45" s="36">
        <v>3.2</v>
      </c>
      <c r="I45" s="36">
        <v>3.26</v>
      </c>
      <c r="J45" s="37">
        <v>-1.8404907975460016</v>
      </c>
      <c r="K45" s="38">
        <v>96</v>
      </c>
      <c r="L45" s="38">
        <v>7583022</v>
      </c>
      <c r="M45" s="38">
        <v>24582493.539999999</v>
      </c>
      <c r="N45" s="39">
        <v>5</v>
      </c>
      <c r="O45" s="40" t="s">
        <v>69</v>
      </c>
    </row>
    <row r="46" spans="2:15" ht="18.95" customHeight="1">
      <c r="B46" s="32" t="s">
        <v>401</v>
      </c>
      <c r="C46" s="33" t="s">
        <v>177</v>
      </c>
      <c r="D46" s="34">
        <v>0.71</v>
      </c>
      <c r="E46" s="35">
        <v>0.71</v>
      </c>
      <c r="F46" s="35">
        <v>0.71</v>
      </c>
      <c r="G46" s="36">
        <v>0.71</v>
      </c>
      <c r="H46" s="36">
        <v>0.71</v>
      </c>
      <c r="I46" s="36">
        <v>0.71</v>
      </c>
      <c r="J46" s="37">
        <v>0</v>
      </c>
      <c r="K46" s="38">
        <v>1</v>
      </c>
      <c r="L46" s="38">
        <v>15000</v>
      </c>
      <c r="M46" s="38">
        <v>10650</v>
      </c>
      <c r="N46" s="39">
        <v>1</v>
      </c>
      <c r="O46" s="40" t="s">
        <v>179</v>
      </c>
    </row>
    <row r="47" spans="2:15" ht="18.95" customHeight="1">
      <c r="B47" s="32" t="s">
        <v>70</v>
      </c>
      <c r="C47" s="33" t="s">
        <v>71</v>
      </c>
      <c r="D47" s="34">
        <v>23.2</v>
      </c>
      <c r="E47" s="35">
        <v>23.5</v>
      </c>
      <c r="F47" s="35">
        <v>23.05</v>
      </c>
      <c r="G47" s="36">
        <v>23.21</v>
      </c>
      <c r="H47" s="36">
        <v>23.2</v>
      </c>
      <c r="I47" s="36">
        <v>23.25</v>
      </c>
      <c r="J47" s="37">
        <v>-0.21505376344086446</v>
      </c>
      <c r="K47" s="38">
        <v>33</v>
      </c>
      <c r="L47" s="38">
        <v>514975</v>
      </c>
      <c r="M47" s="38">
        <v>11954316.960000001</v>
      </c>
      <c r="N47" s="39">
        <v>5</v>
      </c>
      <c r="O47" s="40" t="s">
        <v>72</v>
      </c>
    </row>
    <row r="48" spans="2:15" ht="18.95" customHeight="1">
      <c r="B48" s="32" t="s">
        <v>403</v>
      </c>
      <c r="C48" s="33" t="s">
        <v>118</v>
      </c>
      <c r="D48" s="34">
        <v>0.6</v>
      </c>
      <c r="E48" s="35">
        <v>0.6</v>
      </c>
      <c r="F48" s="35">
        <v>0.6</v>
      </c>
      <c r="G48" s="36">
        <v>0.6</v>
      </c>
      <c r="H48" s="36">
        <v>0.6</v>
      </c>
      <c r="I48" s="36">
        <v>0.63</v>
      </c>
      <c r="J48" s="37">
        <v>-4.7619047619047672</v>
      </c>
      <c r="K48" s="38">
        <v>4</v>
      </c>
      <c r="L48" s="38">
        <v>207005</v>
      </c>
      <c r="M48" s="38">
        <v>124203</v>
      </c>
      <c r="N48" s="39">
        <v>3</v>
      </c>
      <c r="O48" s="40" t="s">
        <v>333</v>
      </c>
    </row>
    <row r="49" spans="2:15" ht="18.95" customHeight="1">
      <c r="B49" s="32" t="s">
        <v>386</v>
      </c>
      <c r="C49" s="33" t="s">
        <v>201</v>
      </c>
      <c r="D49" s="34">
        <v>1.81</v>
      </c>
      <c r="E49" s="35">
        <v>1.81</v>
      </c>
      <c r="F49" s="35">
        <v>1.74</v>
      </c>
      <c r="G49" s="36">
        <v>1.76</v>
      </c>
      <c r="H49" s="36">
        <v>1.77</v>
      </c>
      <c r="I49" s="36">
        <v>1.81</v>
      </c>
      <c r="J49" s="37">
        <v>-2.2099447513812209</v>
      </c>
      <c r="K49" s="38">
        <v>18</v>
      </c>
      <c r="L49" s="38">
        <v>2905148</v>
      </c>
      <c r="M49" s="38">
        <v>5068149.41</v>
      </c>
      <c r="N49" s="39">
        <v>5</v>
      </c>
      <c r="O49" s="40" t="s">
        <v>202</v>
      </c>
    </row>
    <row r="50" spans="2:15" ht="18.95" customHeight="1">
      <c r="B50" s="32" t="s">
        <v>375</v>
      </c>
      <c r="C50" s="33" t="s">
        <v>178</v>
      </c>
      <c r="D50" s="34">
        <v>1.7</v>
      </c>
      <c r="E50" s="35">
        <v>1.78</v>
      </c>
      <c r="F50" s="35">
        <v>1.68</v>
      </c>
      <c r="G50" s="36">
        <v>1.69</v>
      </c>
      <c r="H50" s="36">
        <v>1.76</v>
      </c>
      <c r="I50" s="36">
        <v>1.7</v>
      </c>
      <c r="J50" s="37">
        <v>3.529411764705892</v>
      </c>
      <c r="K50" s="38">
        <v>9</v>
      </c>
      <c r="L50" s="38">
        <v>501366</v>
      </c>
      <c r="M50" s="38">
        <v>846839.86</v>
      </c>
      <c r="N50" s="39">
        <v>5</v>
      </c>
      <c r="O50" s="40" t="s">
        <v>180</v>
      </c>
    </row>
    <row r="51" spans="2:15" ht="18.95" customHeight="1">
      <c r="B51" s="32" t="s">
        <v>399</v>
      </c>
      <c r="C51" s="33" t="s">
        <v>214</v>
      </c>
      <c r="D51" s="34">
        <v>1.06</v>
      </c>
      <c r="E51" s="35">
        <v>1.25</v>
      </c>
      <c r="F51" s="35">
        <v>1.06</v>
      </c>
      <c r="G51" s="36">
        <v>1.1200000000000001</v>
      </c>
      <c r="H51" s="36">
        <v>1.25</v>
      </c>
      <c r="I51" s="36">
        <v>1.06</v>
      </c>
      <c r="J51" s="37">
        <v>17.924528301886777</v>
      </c>
      <c r="K51" s="38">
        <v>46</v>
      </c>
      <c r="L51" s="38">
        <v>13514805</v>
      </c>
      <c r="M51" s="38">
        <v>15187849.140000001</v>
      </c>
      <c r="N51" s="39">
        <v>5</v>
      </c>
      <c r="O51" s="40" t="s">
        <v>215</v>
      </c>
    </row>
    <row r="52" spans="2:15" ht="15.75" customHeight="1">
      <c r="B52" s="138" t="s">
        <v>94</v>
      </c>
      <c r="C52" s="138"/>
      <c r="D52" s="138"/>
      <c r="E52" s="138"/>
      <c r="F52" s="138"/>
      <c r="G52" s="138"/>
      <c r="H52" s="138"/>
      <c r="I52" s="138"/>
      <c r="J52" s="138"/>
      <c r="K52" s="42">
        <f>SUM(K43:K51)</f>
        <v>320</v>
      </c>
      <c r="L52" s="43">
        <f>SUM(L43:L51)</f>
        <v>93112334</v>
      </c>
      <c r="M52" s="43">
        <f>SUM(M43:M51)</f>
        <v>358434744.31</v>
      </c>
      <c r="N52" s="43">
        <v>5</v>
      </c>
      <c r="O52" s="41" t="s">
        <v>14</v>
      </c>
    </row>
    <row r="53" spans="2:15" ht="15.75" customHeight="1">
      <c r="B53" s="45" t="s">
        <v>76</v>
      </c>
      <c r="C53" s="139" t="s">
        <v>30</v>
      </c>
      <c r="D53" s="139"/>
      <c r="E53" s="139"/>
      <c r="F53" s="139"/>
      <c r="G53" s="139"/>
      <c r="H53" s="139"/>
      <c r="I53" s="139"/>
      <c r="J53" s="139"/>
      <c r="K53" s="139"/>
      <c r="L53" s="139"/>
      <c r="M53" s="139"/>
      <c r="N53" s="139"/>
      <c r="O53" s="139"/>
    </row>
    <row r="54" spans="2:15" ht="18.95" customHeight="1">
      <c r="B54" s="32" t="s">
        <v>56</v>
      </c>
      <c r="C54" s="33" t="s">
        <v>57</v>
      </c>
      <c r="D54" s="34">
        <v>2.2000000000000002</v>
      </c>
      <c r="E54" s="34">
        <v>2.2799999999999998</v>
      </c>
      <c r="F54" s="35">
        <v>2.19</v>
      </c>
      <c r="G54" s="36">
        <v>2.23</v>
      </c>
      <c r="H54" s="36">
        <v>2.2799999999999998</v>
      </c>
      <c r="I54" s="36">
        <v>2.2000000000000002</v>
      </c>
      <c r="J54" s="37">
        <v>3.6363636363636154</v>
      </c>
      <c r="K54" s="38">
        <v>142</v>
      </c>
      <c r="L54" s="38">
        <v>202826040</v>
      </c>
      <c r="M54" s="38">
        <v>451682642.88</v>
      </c>
      <c r="N54" s="39">
        <v>5</v>
      </c>
      <c r="O54" s="40" t="s">
        <v>58</v>
      </c>
    </row>
    <row r="55" spans="2:15" ht="18.95" customHeight="1">
      <c r="B55" s="32" t="s">
        <v>156</v>
      </c>
      <c r="C55" s="33" t="s">
        <v>155</v>
      </c>
      <c r="D55" s="34">
        <v>5.5</v>
      </c>
      <c r="E55" s="34">
        <v>5.6</v>
      </c>
      <c r="F55" s="35">
        <v>5.48</v>
      </c>
      <c r="G55" s="36">
        <v>5.52</v>
      </c>
      <c r="H55" s="36">
        <v>5.5</v>
      </c>
      <c r="I55" s="36">
        <v>5.5</v>
      </c>
      <c r="J55" s="37">
        <v>0</v>
      </c>
      <c r="K55" s="38">
        <v>21</v>
      </c>
      <c r="L55" s="38">
        <v>1032104</v>
      </c>
      <c r="M55" s="38">
        <v>5698672</v>
      </c>
      <c r="N55" s="39">
        <v>5</v>
      </c>
      <c r="O55" s="40" t="s">
        <v>157</v>
      </c>
    </row>
    <row r="56" spans="2:15" ht="18.95" customHeight="1">
      <c r="B56" s="32" t="s">
        <v>186</v>
      </c>
      <c r="C56" s="33" t="s">
        <v>184</v>
      </c>
      <c r="D56" s="34">
        <v>18.5</v>
      </c>
      <c r="E56" s="34">
        <v>19.25</v>
      </c>
      <c r="F56" s="35">
        <v>18.5</v>
      </c>
      <c r="G56" s="36">
        <v>18.89</v>
      </c>
      <c r="H56" s="36">
        <v>19.25</v>
      </c>
      <c r="I56" s="36">
        <v>18.5</v>
      </c>
      <c r="J56" s="37">
        <v>4.0540540540540571</v>
      </c>
      <c r="K56" s="38">
        <v>8</v>
      </c>
      <c r="L56" s="38">
        <v>62482</v>
      </c>
      <c r="M56" s="38">
        <v>1180024</v>
      </c>
      <c r="N56" s="39">
        <v>4</v>
      </c>
      <c r="O56" s="40" t="s">
        <v>195</v>
      </c>
    </row>
    <row r="57" spans="2:15" ht="18.95" customHeight="1">
      <c r="B57" s="32" t="s">
        <v>59</v>
      </c>
      <c r="C57" s="33" t="s">
        <v>34</v>
      </c>
      <c r="D57" s="34">
        <v>6.18</v>
      </c>
      <c r="E57" s="34">
        <v>6.37</v>
      </c>
      <c r="F57" s="35">
        <v>6.15</v>
      </c>
      <c r="G57" s="36">
        <v>6.28</v>
      </c>
      <c r="H57" s="36">
        <v>6.2</v>
      </c>
      <c r="I57" s="36">
        <v>6.18</v>
      </c>
      <c r="J57" s="37">
        <v>0.32362459546926292</v>
      </c>
      <c r="K57" s="38">
        <v>626</v>
      </c>
      <c r="L57" s="38">
        <v>73228709</v>
      </c>
      <c r="M57" s="38">
        <v>459776654.73000002</v>
      </c>
      <c r="N57" s="39">
        <v>5</v>
      </c>
      <c r="O57" s="40" t="s">
        <v>35</v>
      </c>
    </row>
    <row r="58" spans="2:15" ht="18.95" customHeight="1">
      <c r="B58" s="32" t="s">
        <v>60</v>
      </c>
      <c r="C58" s="33" t="s">
        <v>41</v>
      </c>
      <c r="D58" s="34">
        <v>2.4</v>
      </c>
      <c r="E58" s="34">
        <v>2.4500000000000002</v>
      </c>
      <c r="F58" s="35">
        <v>2.4</v>
      </c>
      <c r="G58" s="36">
        <v>2.42</v>
      </c>
      <c r="H58" s="36">
        <v>2.4500000000000002</v>
      </c>
      <c r="I58" s="36">
        <v>2.4500000000000002</v>
      </c>
      <c r="J58" s="37">
        <v>0</v>
      </c>
      <c r="K58" s="38">
        <v>7</v>
      </c>
      <c r="L58" s="38">
        <v>1381192</v>
      </c>
      <c r="M58" s="38">
        <v>3335171.65</v>
      </c>
      <c r="N58" s="39">
        <v>2</v>
      </c>
      <c r="O58" s="40" t="s">
        <v>61</v>
      </c>
    </row>
    <row r="59" spans="2:15" ht="18.95" customHeight="1">
      <c r="B59" s="32" t="s">
        <v>388</v>
      </c>
      <c r="C59" s="33" t="s">
        <v>46</v>
      </c>
      <c r="D59" s="34">
        <v>2.4</v>
      </c>
      <c r="E59" s="34">
        <v>2.4</v>
      </c>
      <c r="F59" s="35">
        <v>2.4</v>
      </c>
      <c r="G59" s="36">
        <v>2.4</v>
      </c>
      <c r="H59" s="36">
        <v>2.4</v>
      </c>
      <c r="I59" s="36">
        <v>2.4</v>
      </c>
      <c r="J59" s="37">
        <v>0</v>
      </c>
      <c r="K59" s="38">
        <v>11</v>
      </c>
      <c r="L59" s="38">
        <v>22296</v>
      </c>
      <c r="M59" s="38">
        <v>53510.400000000001</v>
      </c>
      <c r="N59" s="39">
        <v>2</v>
      </c>
      <c r="O59" s="40" t="s">
        <v>44</v>
      </c>
    </row>
    <row r="60" spans="2:15" ht="18.95" customHeight="1">
      <c r="B60" s="32" t="s">
        <v>127</v>
      </c>
      <c r="C60" s="33" t="s">
        <v>126</v>
      </c>
      <c r="D60" s="34">
        <v>6.05</v>
      </c>
      <c r="E60" s="34">
        <v>6.05</v>
      </c>
      <c r="F60" s="35">
        <v>6.05</v>
      </c>
      <c r="G60" s="36">
        <v>6.05</v>
      </c>
      <c r="H60" s="36">
        <v>6.05</v>
      </c>
      <c r="I60" s="36">
        <v>5.77</v>
      </c>
      <c r="J60" s="37">
        <v>4.8526863084922045</v>
      </c>
      <c r="K60" s="38">
        <v>1</v>
      </c>
      <c r="L60" s="38">
        <v>10000</v>
      </c>
      <c r="M60" s="38">
        <v>60500</v>
      </c>
      <c r="N60" s="39">
        <v>1</v>
      </c>
      <c r="O60" s="40" t="s">
        <v>129</v>
      </c>
    </row>
    <row r="61" spans="2:15" ht="18.95" customHeight="1">
      <c r="B61" s="32" t="s">
        <v>390</v>
      </c>
      <c r="C61" s="33" t="s">
        <v>185</v>
      </c>
      <c r="D61" s="34">
        <v>1.24</v>
      </c>
      <c r="E61" s="34">
        <v>1.24</v>
      </c>
      <c r="F61" s="35">
        <v>1.22</v>
      </c>
      <c r="G61" s="36">
        <v>1.23</v>
      </c>
      <c r="H61" s="36">
        <v>1.22</v>
      </c>
      <c r="I61" s="36">
        <v>1.24</v>
      </c>
      <c r="J61" s="37">
        <v>-1.6129032258064502</v>
      </c>
      <c r="K61" s="38">
        <v>13</v>
      </c>
      <c r="L61" s="38">
        <v>1037049</v>
      </c>
      <c r="M61" s="38">
        <v>1270330.68</v>
      </c>
      <c r="N61" s="39">
        <v>3</v>
      </c>
      <c r="O61" s="40" t="s">
        <v>194</v>
      </c>
    </row>
    <row r="62" spans="2:15" ht="18.95" customHeight="1">
      <c r="B62" s="32" t="s">
        <v>84</v>
      </c>
      <c r="C62" s="33" t="s">
        <v>85</v>
      </c>
      <c r="D62" s="34">
        <v>2.2999999999999998</v>
      </c>
      <c r="E62" s="34">
        <v>2.2999999999999998</v>
      </c>
      <c r="F62" s="35">
        <v>2.29</v>
      </c>
      <c r="G62" s="36">
        <v>2.2999999999999998</v>
      </c>
      <c r="H62" s="36">
        <v>2.29</v>
      </c>
      <c r="I62" s="36">
        <v>2.2999999999999998</v>
      </c>
      <c r="J62" s="37">
        <v>-0.43478260869563856</v>
      </c>
      <c r="K62" s="38">
        <v>6</v>
      </c>
      <c r="L62" s="38">
        <v>659558</v>
      </c>
      <c r="M62" s="38">
        <v>1516583.4000000001</v>
      </c>
      <c r="N62" s="39">
        <v>3</v>
      </c>
      <c r="O62" s="40" t="s">
        <v>86</v>
      </c>
    </row>
    <row r="63" spans="2:15" ht="18.95" customHeight="1">
      <c r="B63" s="32" t="s">
        <v>337</v>
      </c>
      <c r="C63" s="33" t="s">
        <v>338</v>
      </c>
      <c r="D63" s="34">
        <v>2.86</v>
      </c>
      <c r="E63" s="34">
        <v>2.86</v>
      </c>
      <c r="F63" s="35">
        <v>2.86</v>
      </c>
      <c r="G63" s="36">
        <v>2.86</v>
      </c>
      <c r="H63" s="36">
        <v>2.86</v>
      </c>
      <c r="I63" s="36">
        <v>2.85</v>
      </c>
      <c r="J63" s="37">
        <v>0.35087719298245723</v>
      </c>
      <c r="K63" s="38">
        <v>2</v>
      </c>
      <c r="L63" s="38">
        <v>40000</v>
      </c>
      <c r="M63" s="38">
        <v>114400</v>
      </c>
      <c r="N63" s="39">
        <v>1</v>
      </c>
      <c r="O63" s="40" t="s">
        <v>339</v>
      </c>
    </row>
    <row r="64" spans="2:15" ht="18.95" customHeight="1">
      <c r="B64" s="32" t="s">
        <v>81</v>
      </c>
      <c r="C64" s="33" t="s">
        <v>82</v>
      </c>
      <c r="D64" s="34">
        <v>2.75</v>
      </c>
      <c r="E64" s="34">
        <v>2.91</v>
      </c>
      <c r="F64" s="35">
        <v>2.75</v>
      </c>
      <c r="G64" s="36">
        <v>2.83</v>
      </c>
      <c r="H64" s="36">
        <v>2.8</v>
      </c>
      <c r="I64" s="36">
        <v>2.78</v>
      </c>
      <c r="J64" s="37">
        <v>0.7194244604316502</v>
      </c>
      <c r="K64" s="38">
        <v>123</v>
      </c>
      <c r="L64" s="38">
        <v>33291110</v>
      </c>
      <c r="M64" s="38">
        <v>96198501.780000001</v>
      </c>
      <c r="N64" s="39">
        <v>5</v>
      </c>
      <c r="O64" s="40" t="s">
        <v>83</v>
      </c>
    </row>
    <row r="65" spans="2:15" ht="18.95" customHeight="1">
      <c r="B65" s="32" t="s">
        <v>405</v>
      </c>
      <c r="C65" s="33" t="s">
        <v>131</v>
      </c>
      <c r="D65" s="34">
        <v>0.9</v>
      </c>
      <c r="E65" s="34">
        <v>0.9</v>
      </c>
      <c r="F65" s="35">
        <v>0.9</v>
      </c>
      <c r="G65" s="36">
        <v>0.9</v>
      </c>
      <c r="H65" s="36">
        <v>0.9</v>
      </c>
      <c r="I65" s="36">
        <v>0.9</v>
      </c>
      <c r="J65" s="37">
        <v>0</v>
      </c>
      <c r="K65" s="38">
        <v>6</v>
      </c>
      <c r="L65" s="38">
        <v>910030</v>
      </c>
      <c r="M65" s="38">
        <v>819027</v>
      </c>
      <c r="N65" s="39">
        <v>3</v>
      </c>
      <c r="O65" s="40" t="s">
        <v>132</v>
      </c>
    </row>
    <row r="66" spans="2:15" ht="18.95" customHeight="1">
      <c r="B66" s="32" t="s">
        <v>385</v>
      </c>
      <c r="C66" s="33" t="s">
        <v>77</v>
      </c>
      <c r="D66" s="34">
        <v>1.35</v>
      </c>
      <c r="E66" s="34">
        <v>1.41</v>
      </c>
      <c r="F66" s="35">
        <v>1.3</v>
      </c>
      <c r="G66" s="36">
        <v>1.34</v>
      </c>
      <c r="H66" s="36">
        <v>1.41</v>
      </c>
      <c r="I66" s="36">
        <v>1.35</v>
      </c>
      <c r="J66" s="37">
        <v>4.4444444444444287</v>
      </c>
      <c r="K66" s="38">
        <v>21</v>
      </c>
      <c r="L66" s="38">
        <v>1245455</v>
      </c>
      <c r="M66" s="38">
        <v>1668431.5599999998</v>
      </c>
      <c r="N66" s="39">
        <v>4</v>
      </c>
      <c r="O66" s="40" t="s">
        <v>78</v>
      </c>
    </row>
    <row r="67" spans="2:15" ht="18.95" customHeight="1">
      <c r="B67" s="32" t="s">
        <v>341</v>
      </c>
      <c r="C67" s="33" t="s">
        <v>342</v>
      </c>
      <c r="D67" s="34">
        <v>1.22</v>
      </c>
      <c r="E67" s="34">
        <v>1.24</v>
      </c>
      <c r="F67" s="35">
        <v>1.2</v>
      </c>
      <c r="G67" s="36">
        <v>1.21</v>
      </c>
      <c r="H67" s="36">
        <v>1.2</v>
      </c>
      <c r="I67" s="36">
        <v>1.24</v>
      </c>
      <c r="J67" s="37">
        <v>-3.2258064516129115</v>
      </c>
      <c r="K67" s="38">
        <v>31</v>
      </c>
      <c r="L67" s="38">
        <v>13274142</v>
      </c>
      <c r="M67" s="38">
        <v>16060585.84</v>
      </c>
      <c r="N67" s="39">
        <v>5</v>
      </c>
      <c r="O67" s="40" t="s">
        <v>343</v>
      </c>
    </row>
    <row r="68" spans="2:15" ht="18.95" customHeight="1">
      <c r="B68" s="32" t="s">
        <v>396</v>
      </c>
      <c r="C68" s="33" t="s">
        <v>145</v>
      </c>
      <c r="D68" s="34">
        <v>1.89</v>
      </c>
      <c r="E68" s="34">
        <v>1.89</v>
      </c>
      <c r="F68" s="35">
        <v>1.83</v>
      </c>
      <c r="G68" s="36">
        <v>1.87</v>
      </c>
      <c r="H68" s="36">
        <v>1.89</v>
      </c>
      <c r="I68" s="36">
        <v>1.86</v>
      </c>
      <c r="J68" s="37">
        <v>1.6129032258064502</v>
      </c>
      <c r="K68" s="38">
        <v>15</v>
      </c>
      <c r="L68" s="38">
        <v>2284619</v>
      </c>
      <c r="M68" s="38">
        <v>4275056.76</v>
      </c>
      <c r="N68" s="39">
        <v>4</v>
      </c>
      <c r="O68" s="40" t="s">
        <v>146</v>
      </c>
    </row>
    <row r="69" spans="2:15" ht="18.95" customHeight="1">
      <c r="B69" s="32" t="s">
        <v>103</v>
      </c>
      <c r="C69" s="33" t="s">
        <v>79</v>
      </c>
      <c r="D69" s="34">
        <v>1.71</v>
      </c>
      <c r="E69" s="34">
        <v>1.71</v>
      </c>
      <c r="F69" s="35">
        <v>1.6</v>
      </c>
      <c r="G69" s="36">
        <v>1.62</v>
      </c>
      <c r="H69" s="36">
        <v>1.6</v>
      </c>
      <c r="I69" s="36">
        <v>1.71</v>
      </c>
      <c r="J69" s="37">
        <v>-6.4327485380116904</v>
      </c>
      <c r="K69" s="38">
        <v>20</v>
      </c>
      <c r="L69" s="38">
        <v>2187619</v>
      </c>
      <c r="M69" s="38">
        <v>3544793.69</v>
      </c>
      <c r="N69" s="39">
        <v>5</v>
      </c>
      <c r="O69" s="40" t="s">
        <v>80</v>
      </c>
    </row>
    <row r="70" spans="2:15" ht="18.95" customHeight="1">
      <c r="B70" s="32" t="s">
        <v>402</v>
      </c>
      <c r="C70" s="33" t="s">
        <v>88</v>
      </c>
      <c r="D70" s="34">
        <v>2.6</v>
      </c>
      <c r="E70" s="34">
        <v>2.63</v>
      </c>
      <c r="F70" s="35">
        <v>2.5499999999999998</v>
      </c>
      <c r="G70" s="36">
        <v>2.6</v>
      </c>
      <c r="H70" s="36">
        <v>2.61</v>
      </c>
      <c r="I70" s="36">
        <v>2.6</v>
      </c>
      <c r="J70" s="37">
        <v>0.38461538461538325</v>
      </c>
      <c r="K70" s="38">
        <v>40</v>
      </c>
      <c r="L70" s="38">
        <v>2906942</v>
      </c>
      <c r="M70" s="38">
        <v>7552531.9500000002</v>
      </c>
      <c r="N70" s="39">
        <v>5</v>
      </c>
      <c r="O70" s="40" t="s">
        <v>89</v>
      </c>
    </row>
    <row r="71" spans="2:15" ht="18.95" customHeight="1">
      <c r="B71" s="32" t="s">
        <v>349</v>
      </c>
      <c r="C71" s="33" t="s">
        <v>191</v>
      </c>
      <c r="D71" s="34">
        <v>1.3</v>
      </c>
      <c r="E71" s="34">
        <v>1.3</v>
      </c>
      <c r="F71" s="35">
        <v>1.3</v>
      </c>
      <c r="G71" s="36">
        <v>1.3</v>
      </c>
      <c r="H71" s="36">
        <v>1.3</v>
      </c>
      <c r="I71" s="36">
        <v>1.3</v>
      </c>
      <c r="J71" s="37">
        <v>0</v>
      </c>
      <c r="K71" s="38">
        <v>2</v>
      </c>
      <c r="L71" s="38">
        <v>113730</v>
      </c>
      <c r="M71" s="38">
        <v>147849</v>
      </c>
      <c r="N71" s="39">
        <v>2</v>
      </c>
      <c r="O71" s="40" t="s">
        <v>192</v>
      </c>
    </row>
    <row r="72" spans="2:15" ht="12" customHeight="1">
      <c r="B72" s="143" t="s">
        <v>161</v>
      </c>
      <c r="C72" s="144"/>
      <c r="D72" s="143"/>
      <c r="E72" s="145"/>
      <c r="F72" s="145"/>
      <c r="G72" s="145"/>
      <c r="H72" s="145"/>
      <c r="I72" s="145"/>
      <c r="J72" s="144"/>
      <c r="K72" s="42">
        <f>SUM(K54:K71)</f>
        <v>1095</v>
      </c>
      <c r="L72" s="43">
        <f>SUM(L54:L71)</f>
        <v>336513077</v>
      </c>
      <c r="M72" s="43">
        <f>SUM(M54:M71)</f>
        <v>1054955267.3199999</v>
      </c>
      <c r="N72" s="43">
        <v>5</v>
      </c>
      <c r="O72" s="41" t="s">
        <v>14</v>
      </c>
    </row>
    <row r="73" spans="2:15" ht="51.75" customHeight="1">
      <c r="B73" s="102" t="s">
        <v>4</v>
      </c>
      <c r="C73" s="103"/>
      <c r="D73" s="103"/>
      <c r="E73" s="137" t="s">
        <v>431</v>
      </c>
      <c r="F73" s="137"/>
      <c r="G73" s="137"/>
      <c r="H73" s="137"/>
      <c r="I73" s="137"/>
      <c r="J73" s="137"/>
      <c r="K73" s="137"/>
      <c r="L73" s="137"/>
      <c r="M73" s="137"/>
      <c r="N73" s="137"/>
      <c r="O73" s="44"/>
    </row>
    <row r="74" spans="2:15" ht="30.75" customHeight="1">
      <c r="B74" s="140" t="s">
        <v>5</v>
      </c>
      <c r="C74" s="141"/>
      <c r="D74" s="141"/>
      <c r="E74" s="141"/>
      <c r="F74" s="137" t="s">
        <v>432</v>
      </c>
      <c r="G74" s="137"/>
      <c r="H74" s="137"/>
      <c r="I74" s="137"/>
      <c r="J74" s="137"/>
      <c r="K74" s="137"/>
      <c r="L74" s="137"/>
      <c r="M74" s="137"/>
      <c r="N74" s="137"/>
      <c r="O74" s="25"/>
    </row>
    <row r="75" spans="2:15" ht="69.75" customHeight="1">
      <c r="B75" s="26" t="s">
        <v>0</v>
      </c>
      <c r="C75" s="27" t="s">
        <v>6</v>
      </c>
      <c r="D75" s="27" t="s">
        <v>7</v>
      </c>
      <c r="E75" s="27" t="s">
        <v>8</v>
      </c>
      <c r="F75" s="27" t="s">
        <v>9</v>
      </c>
      <c r="G75" s="27" t="s">
        <v>22</v>
      </c>
      <c r="H75" s="27" t="s">
        <v>2</v>
      </c>
      <c r="I75" s="27" t="s">
        <v>23</v>
      </c>
      <c r="J75" s="28" t="s">
        <v>10</v>
      </c>
      <c r="K75" s="29" t="s">
        <v>97</v>
      </c>
      <c r="L75" s="27" t="s">
        <v>64</v>
      </c>
      <c r="M75" s="27" t="s">
        <v>65</v>
      </c>
      <c r="N75" s="27" t="s">
        <v>11</v>
      </c>
      <c r="O75" s="30" t="s">
        <v>1</v>
      </c>
    </row>
    <row r="76" spans="2:15" ht="18.95" customHeight="1">
      <c r="B76" s="45" t="s">
        <v>16</v>
      </c>
      <c r="C76" s="139"/>
      <c r="D76" s="139"/>
      <c r="E76" s="139"/>
      <c r="F76" s="139"/>
      <c r="G76" s="139"/>
      <c r="H76" s="139"/>
      <c r="I76" s="139"/>
      <c r="J76" s="139"/>
      <c r="K76" s="139"/>
      <c r="L76" s="139"/>
      <c r="M76" s="139"/>
      <c r="N76" s="139" t="s">
        <v>63</v>
      </c>
      <c r="O76" s="139"/>
    </row>
    <row r="77" spans="2:15" ht="18.95" customHeight="1">
      <c r="B77" s="48" t="s">
        <v>90</v>
      </c>
      <c r="C77" s="48" t="s">
        <v>91</v>
      </c>
      <c r="D77" s="34">
        <v>9.0500000000000007</v>
      </c>
      <c r="E77" s="34">
        <v>9.14</v>
      </c>
      <c r="F77" s="34">
        <v>9.02</v>
      </c>
      <c r="G77" s="36">
        <v>9.09</v>
      </c>
      <c r="H77" s="36">
        <v>9.1</v>
      </c>
      <c r="I77" s="36">
        <v>9</v>
      </c>
      <c r="J77" s="37">
        <v>1.1111111111111072</v>
      </c>
      <c r="K77" s="38">
        <v>14</v>
      </c>
      <c r="L77" s="38">
        <v>277928</v>
      </c>
      <c r="M77" s="38">
        <v>2527361.92</v>
      </c>
      <c r="N77" s="39">
        <v>4</v>
      </c>
      <c r="O77" s="5" t="s">
        <v>92</v>
      </c>
    </row>
    <row r="78" spans="2:15" ht="18.95" customHeight="1">
      <c r="B78" s="48" t="s">
        <v>174</v>
      </c>
      <c r="C78" s="48" t="s">
        <v>175</v>
      </c>
      <c r="D78" s="34">
        <v>102</v>
      </c>
      <c r="E78" s="34">
        <v>102</v>
      </c>
      <c r="F78" s="34">
        <v>102</v>
      </c>
      <c r="G78" s="36">
        <v>102</v>
      </c>
      <c r="H78" s="36">
        <v>102</v>
      </c>
      <c r="I78" s="36">
        <v>102</v>
      </c>
      <c r="J78" s="37">
        <v>0</v>
      </c>
      <c r="K78" s="38">
        <v>1</v>
      </c>
      <c r="L78" s="38">
        <v>180</v>
      </c>
      <c r="M78" s="38">
        <v>18360</v>
      </c>
      <c r="N78" s="39">
        <v>1</v>
      </c>
      <c r="O78" s="5" t="s">
        <v>176</v>
      </c>
    </row>
    <row r="79" spans="2:15" ht="18.95" customHeight="1">
      <c r="B79" s="48" t="s">
        <v>109</v>
      </c>
      <c r="C79" s="48" t="s">
        <v>110</v>
      </c>
      <c r="D79" s="34">
        <v>11.75</v>
      </c>
      <c r="E79" s="34">
        <v>11.76</v>
      </c>
      <c r="F79" s="34">
        <v>11.75</v>
      </c>
      <c r="G79" s="36">
        <v>11.75</v>
      </c>
      <c r="H79" s="36">
        <v>11.75</v>
      </c>
      <c r="I79" s="36">
        <v>11.75</v>
      </c>
      <c r="J79" s="37">
        <v>0</v>
      </c>
      <c r="K79" s="38">
        <v>10</v>
      </c>
      <c r="L79" s="38">
        <v>126490</v>
      </c>
      <c r="M79" s="38">
        <v>1486266.78</v>
      </c>
      <c r="N79" s="39">
        <v>4</v>
      </c>
      <c r="O79" s="5" t="s">
        <v>111</v>
      </c>
    </row>
    <row r="80" spans="2:15" ht="18.95" customHeight="1">
      <c r="B80" s="48" t="s">
        <v>377</v>
      </c>
      <c r="C80" s="48" t="s">
        <v>105</v>
      </c>
      <c r="D80" s="34">
        <v>9.25</v>
      </c>
      <c r="E80" s="34">
        <v>9.25</v>
      </c>
      <c r="F80" s="34">
        <v>9.25</v>
      </c>
      <c r="G80" s="36">
        <v>9.25</v>
      </c>
      <c r="H80" s="36">
        <v>9.25</v>
      </c>
      <c r="I80" s="36">
        <v>9.25</v>
      </c>
      <c r="J80" s="37">
        <v>0</v>
      </c>
      <c r="K80" s="38">
        <v>1</v>
      </c>
      <c r="L80" s="38">
        <v>53627</v>
      </c>
      <c r="M80" s="38">
        <v>496049.75</v>
      </c>
      <c r="N80" s="39">
        <v>1</v>
      </c>
      <c r="O80" s="5" t="s">
        <v>108</v>
      </c>
    </row>
    <row r="81" spans="2:16" ht="18.95" customHeight="1">
      <c r="B81" s="48" t="s">
        <v>414</v>
      </c>
      <c r="C81" s="48" t="s">
        <v>353</v>
      </c>
      <c r="D81" s="34">
        <v>13.8</v>
      </c>
      <c r="E81" s="34">
        <v>14.5</v>
      </c>
      <c r="F81" s="34">
        <v>13.8</v>
      </c>
      <c r="G81" s="36">
        <v>14.17</v>
      </c>
      <c r="H81" s="36">
        <v>14.05</v>
      </c>
      <c r="I81" s="36">
        <v>13.8</v>
      </c>
      <c r="J81" s="37">
        <v>1.8115942028985588</v>
      </c>
      <c r="K81" s="38">
        <v>37</v>
      </c>
      <c r="L81" s="38">
        <v>165238</v>
      </c>
      <c r="M81" s="38">
        <v>2340656</v>
      </c>
      <c r="N81" s="39">
        <v>5</v>
      </c>
      <c r="O81" s="5" t="s">
        <v>354</v>
      </c>
    </row>
    <row r="82" spans="2:16" ht="18.95" customHeight="1">
      <c r="B82" s="48" t="s">
        <v>125</v>
      </c>
      <c r="C82" s="48" t="s">
        <v>124</v>
      </c>
      <c r="D82" s="34">
        <v>50</v>
      </c>
      <c r="E82" s="34">
        <v>50</v>
      </c>
      <c r="F82" s="34">
        <v>50</v>
      </c>
      <c r="G82" s="36">
        <v>50</v>
      </c>
      <c r="H82" s="36">
        <v>50</v>
      </c>
      <c r="I82" s="36">
        <v>50</v>
      </c>
      <c r="J82" s="37">
        <v>0</v>
      </c>
      <c r="K82" s="38">
        <v>11</v>
      </c>
      <c r="L82" s="38">
        <v>4448</v>
      </c>
      <c r="M82" s="38">
        <v>222400</v>
      </c>
      <c r="N82" s="39">
        <v>3</v>
      </c>
      <c r="O82" s="5" t="s">
        <v>130</v>
      </c>
    </row>
    <row r="83" spans="2:16" ht="18.95" customHeight="1">
      <c r="B83" s="48" t="s">
        <v>406</v>
      </c>
      <c r="C83" s="48" t="s">
        <v>213</v>
      </c>
      <c r="D83" s="34">
        <v>22.98</v>
      </c>
      <c r="E83" s="34">
        <v>23</v>
      </c>
      <c r="F83" s="34">
        <v>22.97</v>
      </c>
      <c r="G83" s="36">
        <v>22.98</v>
      </c>
      <c r="H83" s="36">
        <v>23</v>
      </c>
      <c r="I83" s="36">
        <v>22.98</v>
      </c>
      <c r="J83" s="37">
        <v>8.7032201914705176E-2</v>
      </c>
      <c r="K83" s="38">
        <v>8</v>
      </c>
      <c r="L83" s="38">
        <v>88665</v>
      </c>
      <c r="M83" s="38">
        <v>2037500.3399999999</v>
      </c>
      <c r="N83" s="39">
        <v>4</v>
      </c>
      <c r="O83" s="5" t="s">
        <v>216</v>
      </c>
    </row>
    <row r="84" spans="2:16" ht="18.95" customHeight="1">
      <c r="B84" s="48" t="s">
        <v>408</v>
      </c>
      <c r="C84" s="48" t="s">
        <v>172</v>
      </c>
      <c r="D84" s="34">
        <v>32.200000000000003</v>
      </c>
      <c r="E84" s="34">
        <v>32.200000000000003</v>
      </c>
      <c r="F84" s="34">
        <v>32.15</v>
      </c>
      <c r="G84" s="36">
        <v>30.61</v>
      </c>
      <c r="H84" s="36">
        <v>30.55</v>
      </c>
      <c r="I84" s="36">
        <v>32.200000000000003</v>
      </c>
      <c r="J84" s="37">
        <v>-5.1242236024844789</v>
      </c>
      <c r="K84" s="38">
        <v>11</v>
      </c>
      <c r="L84" s="38">
        <v>33525</v>
      </c>
      <c r="M84" s="38">
        <v>1029861.85</v>
      </c>
      <c r="N84" s="39">
        <v>5</v>
      </c>
      <c r="O84" s="5" t="s">
        <v>173</v>
      </c>
    </row>
    <row r="85" spans="2:16" ht="18.95" customHeight="1">
      <c r="B85" s="48" t="s">
        <v>101</v>
      </c>
      <c r="C85" s="48" t="s">
        <v>102</v>
      </c>
      <c r="D85" s="34">
        <v>18.2</v>
      </c>
      <c r="E85" s="34">
        <v>18.47</v>
      </c>
      <c r="F85" s="34">
        <v>18.100000000000001</v>
      </c>
      <c r="G85" s="36">
        <v>18.27</v>
      </c>
      <c r="H85" s="36">
        <v>18.25</v>
      </c>
      <c r="I85" s="36">
        <v>18.2</v>
      </c>
      <c r="J85" s="37">
        <v>0.27472527472527375</v>
      </c>
      <c r="K85" s="38">
        <v>41</v>
      </c>
      <c r="L85" s="38">
        <v>1351331</v>
      </c>
      <c r="M85" s="38">
        <v>24694559.439999998</v>
      </c>
      <c r="N85" s="39">
        <v>5</v>
      </c>
      <c r="O85" s="5" t="s">
        <v>104</v>
      </c>
    </row>
    <row r="86" spans="2:16" ht="18.95" customHeight="1">
      <c r="B86" s="138" t="s">
        <v>17</v>
      </c>
      <c r="C86" s="138"/>
      <c r="D86" s="138"/>
      <c r="E86" s="138"/>
      <c r="F86" s="138"/>
      <c r="G86" s="138"/>
      <c r="H86" s="138"/>
      <c r="I86" s="138"/>
      <c r="J86" s="138"/>
      <c r="K86" s="42">
        <f>SUM(K77:K85)</f>
        <v>134</v>
      </c>
      <c r="L86" s="43">
        <f>SUM(L77:L85)</f>
        <v>2101432</v>
      </c>
      <c r="M86" s="43">
        <f>SUM(M77:M85)</f>
        <v>34853016.079999998</v>
      </c>
      <c r="N86" s="43">
        <v>5</v>
      </c>
      <c r="O86" s="41" t="s">
        <v>14</v>
      </c>
    </row>
    <row r="87" spans="2:16" ht="18.95" customHeight="1">
      <c r="B87" s="31" t="s">
        <v>18</v>
      </c>
      <c r="C87" s="139" t="s">
        <v>29</v>
      </c>
      <c r="D87" s="139"/>
      <c r="E87" s="139"/>
      <c r="F87" s="139"/>
      <c r="G87" s="139"/>
      <c r="H87" s="139"/>
      <c r="I87" s="139"/>
      <c r="J87" s="139"/>
      <c r="K87" s="139"/>
      <c r="L87" s="139"/>
      <c r="M87" s="139"/>
      <c r="N87" s="139"/>
      <c r="O87" s="139"/>
    </row>
    <row r="88" spans="2:16" ht="18.95" customHeight="1">
      <c r="B88" s="48" t="s">
        <v>398</v>
      </c>
      <c r="C88" s="48" t="s">
        <v>218</v>
      </c>
      <c r="D88" s="34">
        <v>0.36</v>
      </c>
      <c r="E88" s="34">
        <v>0.37</v>
      </c>
      <c r="F88" s="34">
        <v>0.35</v>
      </c>
      <c r="G88" s="36">
        <v>0.35</v>
      </c>
      <c r="H88" s="36">
        <v>0.37</v>
      </c>
      <c r="I88" s="36">
        <v>0.36</v>
      </c>
      <c r="J88" s="37">
        <v>2.7777777777777901</v>
      </c>
      <c r="K88" s="38">
        <v>13</v>
      </c>
      <c r="L88" s="38">
        <v>1140292</v>
      </c>
      <c r="M88" s="38">
        <v>399807.24</v>
      </c>
      <c r="N88" s="39">
        <v>5</v>
      </c>
      <c r="O88" s="5" t="s">
        <v>219</v>
      </c>
      <c r="P88" s="107"/>
    </row>
    <row r="89" spans="2:16" ht="18.95" customHeight="1">
      <c r="B89" s="48" t="s">
        <v>221</v>
      </c>
      <c r="C89" s="48" t="s">
        <v>222</v>
      </c>
      <c r="D89" s="34">
        <v>2.11</v>
      </c>
      <c r="E89" s="34">
        <v>2.11</v>
      </c>
      <c r="F89" s="34">
        <v>2.11</v>
      </c>
      <c r="G89" s="36">
        <v>2.11</v>
      </c>
      <c r="H89" s="36">
        <v>2.11</v>
      </c>
      <c r="I89" s="36">
        <v>2.1</v>
      </c>
      <c r="J89" s="37">
        <v>0.4761904761904745</v>
      </c>
      <c r="K89" s="38">
        <v>1</v>
      </c>
      <c r="L89" s="38">
        <v>82464</v>
      </c>
      <c r="M89" s="38">
        <v>173999.04</v>
      </c>
      <c r="N89" s="39">
        <v>1</v>
      </c>
      <c r="O89" s="5" t="s">
        <v>224</v>
      </c>
      <c r="P89" s="107"/>
    </row>
    <row r="90" spans="2:16" ht="18.95" customHeight="1">
      <c r="B90" s="48" t="s">
        <v>391</v>
      </c>
      <c r="C90" s="48" t="s">
        <v>362</v>
      </c>
      <c r="D90" s="34">
        <v>4.3</v>
      </c>
      <c r="E90" s="34">
        <v>4.3099999999999996</v>
      </c>
      <c r="F90" s="34">
        <v>4.3</v>
      </c>
      <c r="G90" s="36">
        <v>4.3</v>
      </c>
      <c r="H90" s="36">
        <v>4.3</v>
      </c>
      <c r="I90" s="36">
        <v>4.3</v>
      </c>
      <c r="J90" s="37">
        <v>0</v>
      </c>
      <c r="K90" s="38">
        <v>11</v>
      </c>
      <c r="L90" s="38">
        <v>235550</v>
      </c>
      <c r="M90" s="38">
        <v>1013165</v>
      </c>
      <c r="N90" s="39">
        <v>2</v>
      </c>
      <c r="O90" s="5" t="s">
        <v>363</v>
      </c>
      <c r="P90" s="107"/>
    </row>
    <row r="91" spans="2:16" ht="18.95" customHeight="1">
      <c r="B91" s="48" t="s">
        <v>364</v>
      </c>
      <c r="C91" s="48" t="s">
        <v>188</v>
      </c>
      <c r="D91" s="34">
        <v>10</v>
      </c>
      <c r="E91" s="34">
        <v>10</v>
      </c>
      <c r="F91" s="34">
        <v>10</v>
      </c>
      <c r="G91" s="36">
        <v>10</v>
      </c>
      <c r="H91" s="36">
        <v>10</v>
      </c>
      <c r="I91" s="36">
        <v>10</v>
      </c>
      <c r="J91" s="37">
        <v>0</v>
      </c>
      <c r="K91" s="38">
        <v>4</v>
      </c>
      <c r="L91" s="38">
        <v>24050</v>
      </c>
      <c r="M91" s="38">
        <v>240500</v>
      </c>
      <c r="N91" s="39">
        <v>2</v>
      </c>
      <c r="O91" s="5" t="s">
        <v>193</v>
      </c>
      <c r="P91" s="107"/>
    </row>
    <row r="92" spans="2:16" ht="18.95" customHeight="1">
      <c r="B92" s="48" t="s">
        <v>365</v>
      </c>
      <c r="C92" s="48" t="s">
        <v>366</v>
      </c>
      <c r="D92" s="34">
        <v>8.6999999999999993</v>
      </c>
      <c r="E92" s="34">
        <v>10.6</v>
      </c>
      <c r="F92" s="34">
        <v>8.6999999999999993</v>
      </c>
      <c r="G92" s="36">
        <v>9.91</v>
      </c>
      <c r="H92" s="36">
        <v>10.5</v>
      </c>
      <c r="I92" s="36">
        <v>8.6</v>
      </c>
      <c r="J92" s="37">
        <v>22.093023255813947</v>
      </c>
      <c r="K92" s="38">
        <v>131</v>
      </c>
      <c r="L92" s="38">
        <v>2395530</v>
      </c>
      <c r="M92" s="38">
        <v>23749482.960000001</v>
      </c>
      <c r="N92" s="39">
        <v>5</v>
      </c>
      <c r="O92" s="5" t="s">
        <v>367</v>
      </c>
      <c r="P92" s="107"/>
    </row>
    <row r="93" spans="2:16" ht="18.95" customHeight="1">
      <c r="B93" s="48" t="s">
        <v>360</v>
      </c>
      <c r="C93" s="48" t="s">
        <v>141</v>
      </c>
      <c r="D93" s="34">
        <v>4.8499999999999996</v>
      </c>
      <c r="E93" s="34">
        <v>4.92</v>
      </c>
      <c r="F93" s="34">
        <v>4.8499999999999996</v>
      </c>
      <c r="G93" s="36">
        <v>4.8899999999999997</v>
      </c>
      <c r="H93" s="36">
        <v>4.8899999999999997</v>
      </c>
      <c r="I93" s="36">
        <v>4.8499999999999996</v>
      </c>
      <c r="J93" s="37">
        <v>0.82474226804123418</v>
      </c>
      <c r="K93" s="38">
        <v>136</v>
      </c>
      <c r="L93" s="38">
        <v>18110498</v>
      </c>
      <c r="M93" s="38">
        <v>88636211.449999988</v>
      </c>
      <c r="N93" s="39">
        <v>5</v>
      </c>
      <c r="O93" s="5" t="s">
        <v>142</v>
      </c>
      <c r="P93" s="107"/>
    </row>
    <row r="94" spans="2:16" ht="18.95" customHeight="1">
      <c r="B94" s="142" t="s">
        <v>19</v>
      </c>
      <c r="C94" s="142"/>
      <c r="D94" s="142"/>
      <c r="E94" s="142"/>
      <c r="F94" s="142"/>
      <c r="G94" s="142"/>
      <c r="H94" s="142"/>
      <c r="I94" s="142"/>
      <c r="J94" s="142"/>
      <c r="K94" s="42">
        <f>SUM(K88:K93)</f>
        <v>296</v>
      </c>
      <c r="L94" s="43">
        <f>SUM(L88:L93)</f>
        <v>21988384</v>
      </c>
      <c r="M94" s="43">
        <f>SUM(M88:M93)</f>
        <v>114213165.69</v>
      </c>
      <c r="N94" s="43">
        <v>5</v>
      </c>
      <c r="O94" s="47" t="s">
        <v>14</v>
      </c>
    </row>
    <row r="95" spans="2:16" ht="18.95" customHeight="1">
      <c r="B95" s="142" t="s">
        <v>20</v>
      </c>
      <c r="C95" s="142"/>
      <c r="D95" s="142"/>
      <c r="E95" s="142"/>
      <c r="F95" s="142"/>
      <c r="G95" s="142"/>
      <c r="H95" s="142"/>
      <c r="I95" s="142"/>
      <c r="J95" s="142"/>
      <c r="K95" s="43">
        <f>K94+K86+K72+K52+K37+K32+K28</f>
        <v>5501</v>
      </c>
      <c r="L95" s="43">
        <f t="shared" ref="L95:M95" si="0">L94+L86+L72+L52+L37+L32+L28</f>
        <v>6371657519</v>
      </c>
      <c r="M95" s="43">
        <f t="shared" si="0"/>
        <v>6159462074.5799999</v>
      </c>
      <c r="N95" s="50">
        <v>5</v>
      </c>
      <c r="O95" s="51" t="s">
        <v>21</v>
      </c>
    </row>
    <row r="96" spans="2:16">
      <c r="I96" s="8"/>
      <c r="J96" s="105"/>
      <c r="K96" s="4"/>
      <c r="L96" s="4"/>
      <c r="M96" s="4"/>
      <c r="N96" s="4"/>
    </row>
    <row r="101" spans="12:13">
      <c r="L101" s="7"/>
      <c r="M101" s="7"/>
    </row>
    <row r="104" spans="12:13">
      <c r="L104" s="7"/>
      <c r="M104" s="7"/>
    </row>
    <row r="107" spans="12:13">
      <c r="L107" s="7"/>
      <c r="M107" s="7"/>
    </row>
  </sheetData>
  <mergeCells count="32">
    <mergeCell ref="E1:N1"/>
    <mergeCell ref="B2:E2"/>
    <mergeCell ref="F2:N2"/>
    <mergeCell ref="D28:J28"/>
    <mergeCell ref="D32:J32"/>
    <mergeCell ref="C4:O4"/>
    <mergeCell ref="B32:C32"/>
    <mergeCell ref="B28:C28"/>
    <mergeCell ref="C29:O29"/>
    <mergeCell ref="B95:C95"/>
    <mergeCell ref="D95:J95"/>
    <mergeCell ref="D94:J94"/>
    <mergeCell ref="B72:C72"/>
    <mergeCell ref="B94:C94"/>
    <mergeCell ref="C87:O87"/>
    <mergeCell ref="B86:C86"/>
    <mergeCell ref="D86:J86"/>
    <mergeCell ref="D72:J72"/>
    <mergeCell ref="C76:O76"/>
    <mergeCell ref="E73:N73"/>
    <mergeCell ref="B74:E74"/>
    <mergeCell ref="F74:N74"/>
    <mergeCell ref="F40:N40"/>
    <mergeCell ref="D52:J52"/>
    <mergeCell ref="C33:O33"/>
    <mergeCell ref="D37:J37"/>
    <mergeCell ref="C53:O53"/>
    <mergeCell ref="B37:C37"/>
    <mergeCell ref="C42:O42"/>
    <mergeCell ref="B52:C52"/>
    <mergeCell ref="E39:N39"/>
    <mergeCell ref="B40:E40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5"/>
  <sheetViews>
    <sheetView rightToLeft="1" tabSelected="1" zoomScaleNormal="100" workbookViewId="0">
      <selection activeCell="B13" sqref="B13"/>
    </sheetView>
  </sheetViews>
  <sheetFormatPr defaultRowHeight="12.75"/>
  <cols>
    <col min="1" max="1" width="1.28515625" style="15" customWidth="1"/>
    <col min="2" max="2" width="26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" style="10" customWidth="1"/>
    <col min="9" max="9" width="34.28515625" style="10" customWidth="1"/>
    <col min="10" max="10" width="11" style="10" customWidth="1"/>
    <col min="11" max="16384" width="9.140625" style="10"/>
  </cols>
  <sheetData>
    <row r="1" spans="1:10" s="22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0" s="22" customFormat="1" ht="32.25" customHeight="1">
      <c r="A2" s="146" t="s">
        <v>5</v>
      </c>
      <c r="B2" s="147"/>
      <c r="C2" s="147"/>
      <c r="D2" s="147"/>
      <c r="E2" s="15"/>
      <c r="F2" s="15"/>
      <c r="G2" s="15"/>
      <c r="H2" s="15"/>
      <c r="I2" s="15"/>
      <c r="J2" s="15"/>
    </row>
    <row r="3" spans="1:10" ht="48.75" customHeight="1">
      <c r="B3" s="149" t="s">
        <v>433</v>
      </c>
      <c r="C3" s="149"/>
      <c r="D3" s="149"/>
      <c r="E3" s="149"/>
      <c r="F3" s="149"/>
      <c r="G3" s="149"/>
      <c r="H3" s="149"/>
      <c r="I3" s="149"/>
      <c r="J3" s="15"/>
    </row>
    <row r="4" spans="1:10" ht="21" customHeight="1">
      <c r="B4" s="149" t="s">
        <v>434</v>
      </c>
      <c r="C4" s="149"/>
      <c r="D4" s="149"/>
      <c r="E4" s="149"/>
      <c r="F4" s="149"/>
      <c r="G4" s="149"/>
      <c r="H4" s="149"/>
      <c r="I4" s="149"/>
      <c r="J4" s="23"/>
    </row>
    <row r="5" spans="1:10" ht="60">
      <c r="B5" s="52" t="s">
        <v>133</v>
      </c>
      <c r="C5" s="53" t="s">
        <v>119</v>
      </c>
      <c r="D5" s="53" t="s">
        <v>134</v>
      </c>
      <c r="E5" s="53" t="s">
        <v>135</v>
      </c>
      <c r="F5" s="53" t="s">
        <v>136</v>
      </c>
      <c r="G5" s="54" t="s">
        <v>120</v>
      </c>
      <c r="H5" s="53" t="s">
        <v>137</v>
      </c>
      <c r="I5" s="53" t="s">
        <v>121</v>
      </c>
      <c r="J5" s="53" t="s">
        <v>11</v>
      </c>
    </row>
    <row r="6" spans="1:10" ht="18.75" customHeight="1">
      <c r="B6" s="148" t="s">
        <v>12</v>
      </c>
      <c r="C6" s="148"/>
      <c r="D6" s="148"/>
      <c r="E6" s="148"/>
      <c r="F6" s="148"/>
      <c r="G6" s="148"/>
      <c r="H6" s="148"/>
      <c r="I6" s="148"/>
      <c r="J6" s="148"/>
    </row>
    <row r="7" spans="1:10" ht="24" customHeight="1">
      <c r="B7" s="92" t="s">
        <v>138</v>
      </c>
      <c r="C7" s="75" t="s">
        <v>139</v>
      </c>
      <c r="D7" s="75">
        <v>0.2</v>
      </c>
      <c r="E7" s="75">
        <v>0.18</v>
      </c>
      <c r="F7" s="75">
        <v>0.18</v>
      </c>
      <c r="G7" s="93">
        <v>86</v>
      </c>
      <c r="H7" s="93">
        <v>778307945</v>
      </c>
      <c r="I7" s="93">
        <v>151660565.31999999</v>
      </c>
      <c r="J7" s="94">
        <v>5</v>
      </c>
    </row>
    <row r="8" spans="1:10" ht="18.75" customHeight="1">
      <c r="B8" s="152" t="s">
        <v>197</v>
      </c>
      <c r="C8" s="152"/>
      <c r="D8" s="153"/>
      <c r="E8" s="153"/>
      <c r="F8" s="153"/>
      <c r="G8" s="93">
        <f>SUM(G7:G7)</f>
        <v>86</v>
      </c>
      <c r="H8" s="93">
        <f>SUM(H7:H7)</f>
        <v>778307945</v>
      </c>
      <c r="I8" s="93">
        <f>SUM(I7:I7)</f>
        <v>151660565.31999999</v>
      </c>
      <c r="J8" s="93">
        <f>J7</f>
        <v>5</v>
      </c>
    </row>
    <row r="9" spans="1:10" ht="18.75" customHeight="1">
      <c r="B9" s="148" t="s">
        <v>76</v>
      </c>
      <c r="C9" s="148"/>
      <c r="D9" s="148"/>
      <c r="E9" s="148"/>
      <c r="F9" s="148"/>
      <c r="G9" s="148"/>
      <c r="H9" s="148"/>
      <c r="I9" s="148"/>
      <c r="J9" s="148"/>
    </row>
    <row r="10" spans="1:10" ht="24" customHeight="1">
      <c r="B10" s="92" t="s">
        <v>410</v>
      </c>
      <c r="C10" s="75" t="s">
        <v>411</v>
      </c>
      <c r="D10" s="75">
        <v>2.74</v>
      </c>
      <c r="E10" s="75">
        <v>2.39</v>
      </c>
      <c r="F10" s="75">
        <v>2.7</v>
      </c>
      <c r="G10" s="93">
        <v>18</v>
      </c>
      <c r="H10" s="93">
        <v>164005</v>
      </c>
      <c r="I10" s="93">
        <v>403583.23</v>
      </c>
      <c r="J10" s="94">
        <v>4</v>
      </c>
    </row>
    <row r="11" spans="1:10" ht="18.75" customHeight="1">
      <c r="B11" s="152" t="s">
        <v>15</v>
      </c>
      <c r="C11" s="152"/>
      <c r="D11" s="153"/>
      <c r="E11" s="153"/>
      <c r="F11" s="153"/>
      <c r="G11" s="93">
        <f>G10</f>
        <v>18</v>
      </c>
      <c r="H11" s="93">
        <f t="shared" ref="H11:I11" si="0">H10</f>
        <v>164005</v>
      </c>
      <c r="I11" s="93">
        <f t="shared" si="0"/>
        <v>403583.23</v>
      </c>
      <c r="J11" s="93">
        <f>J10</f>
        <v>4</v>
      </c>
    </row>
    <row r="12" spans="1:10" ht="18.75" customHeight="1">
      <c r="B12" s="148" t="s">
        <v>114</v>
      </c>
      <c r="C12" s="148"/>
      <c r="D12" s="148"/>
      <c r="E12" s="148"/>
      <c r="F12" s="148"/>
      <c r="G12" s="148"/>
      <c r="H12" s="148"/>
      <c r="I12" s="148"/>
      <c r="J12" s="148"/>
    </row>
    <row r="13" spans="1:10" ht="24" customHeight="1">
      <c r="B13" s="92" t="s">
        <v>454</v>
      </c>
      <c r="C13" s="75" t="s">
        <v>455</v>
      </c>
      <c r="D13" s="75">
        <v>1</v>
      </c>
      <c r="E13" s="75">
        <v>1</v>
      </c>
      <c r="F13" s="75">
        <v>1</v>
      </c>
      <c r="G13" s="93">
        <v>3</v>
      </c>
      <c r="H13" s="93">
        <v>15000</v>
      </c>
      <c r="I13" s="93">
        <v>15000</v>
      </c>
      <c r="J13" s="94">
        <v>1</v>
      </c>
    </row>
    <row r="14" spans="1:10" ht="18.75" customHeight="1">
      <c r="B14" s="152" t="s">
        <v>115</v>
      </c>
      <c r="C14" s="152"/>
      <c r="D14" s="153"/>
      <c r="E14" s="153"/>
      <c r="F14" s="153"/>
      <c r="G14" s="93">
        <f>G13</f>
        <v>3</v>
      </c>
      <c r="H14" s="93">
        <f t="shared" ref="H14:I14" si="1">H13</f>
        <v>15000</v>
      </c>
      <c r="I14" s="93">
        <f t="shared" si="1"/>
        <v>15000</v>
      </c>
      <c r="J14" s="93">
        <f>J13</f>
        <v>1</v>
      </c>
    </row>
    <row r="15" spans="1:10" ht="18.75" customHeight="1">
      <c r="B15" s="150" t="s">
        <v>140</v>
      </c>
      <c r="C15" s="150"/>
      <c r="D15" s="151"/>
      <c r="E15" s="151"/>
      <c r="F15" s="151"/>
      <c r="G15" s="71">
        <f>G8+G11+G14</f>
        <v>107</v>
      </c>
      <c r="H15" s="71">
        <f t="shared" ref="H15:I15" si="2">H8+H11+H14</f>
        <v>778486950</v>
      </c>
      <c r="I15" s="71">
        <f t="shared" si="2"/>
        <v>152079148.54999998</v>
      </c>
      <c r="J15" s="71">
        <v>5</v>
      </c>
    </row>
  </sheetData>
  <mergeCells count="14">
    <mergeCell ref="A2:D2"/>
    <mergeCell ref="B6:J6"/>
    <mergeCell ref="B3:I3"/>
    <mergeCell ref="B4:I4"/>
    <mergeCell ref="B15:C15"/>
    <mergeCell ref="D15:F15"/>
    <mergeCell ref="B8:C8"/>
    <mergeCell ref="D8:F8"/>
    <mergeCell ref="B11:C11"/>
    <mergeCell ref="D11:F11"/>
    <mergeCell ref="B9:J9"/>
    <mergeCell ref="B14:C14"/>
    <mergeCell ref="D14:F14"/>
    <mergeCell ref="B12:J12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DD500-258C-4941-A1D8-6D6274E622F1}">
  <dimension ref="A1:K8"/>
  <sheetViews>
    <sheetView rightToLeft="1" workbookViewId="0">
      <selection activeCell="F13" sqref="F13"/>
    </sheetView>
  </sheetViews>
  <sheetFormatPr defaultColWidth="9" defaultRowHeight="15"/>
  <cols>
    <col min="1" max="1" width="16.28515625" style="122" customWidth="1"/>
    <col min="2" max="2" width="8.140625" style="122" customWidth="1"/>
    <col min="3" max="3" width="12.5703125" style="122" customWidth="1"/>
    <col min="4" max="4" width="11.85546875" style="122" customWidth="1"/>
    <col min="5" max="5" width="12.28515625" style="122" customWidth="1"/>
    <col min="6" max="6" width="13.5703125" style="122" customWidth="1"/>
    <col min="7" max="7" width="12.42578125" style="122" customWidth="1"/>
    <col min="8" max="8" width="10.7109375" style="122" customWidth="1"/>
    <col min="9" max="9" width="11.85546875" style="122" customWidth="1"/>
    <col min="10" max="10" width="20.28515625" style="122" customWidth="1"/>
    <col min="11" max="16384" width="9" style="122"/>
  </cols>
  <sheetData>
    <row r="1" spans="1:11" s="22" customFormat="1" ht="23.25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  <c r="K1" s="15"/>
    </row>
    <row r="2" spans="1:11" s="22" customFormat="1" ht="23.25">
      <c r="A2" s="146" t="s">
        <v>5</v>
      </c>
      <c r="B2" s="147"/>
      <c r="C2" s="147"/>
      <c r="D2" s="147"/>
      <c r="E2" s="15"/>
      <c r="F2" s="15"/>
      <c r="G2" s="15"/>
      <c r="H2" s="15"/>
      <c r="I2" s="15"/>
      <c r="J2" s="15"/>
      <c r="K2" s="15"/>
    </row>
    <row r="3" spans="1:11" s="10" customFormat="1" ht="18.75">
      <c r="A3" s="15"/>
      <c r="B3" s="149" t="s">
        <v>435</v>
      </c>
      <c r="C3" s="149"/>
      <c r="D3" s="149"/>
      <c r="E3" s="149"/>
      <c r="F3" s="149"/>
      <c r="G3" s="149"/>
      <c r="H3" s="149"/>
      <c r="I3" s="149"/>
      <c r="J3" s="15"/>
      <c r="K3" s="15"/>
    </row>
    <row r="4" spans="1:11" s="10" customFormat="1" ht="18.75">
      <c r="A4" s="15"/>
      <c r="B4" s="149" t="s">
        <v>436</v>
      </c>
      <c r="C4" s="149"/>
      <c r="D4" s="149"/>
      <c r="E4" s="149"/>
      <c r="F4" s="149"/>
      <c r="G4" s="149"/>
      <c r="H4" s="149"/>
      <c r="I4" s="149"/>
      <c r="J4" s="23"/>
      <c r="K4" s="15"/>
    </row>
    <row r="5" spans="1:11" s="10" customFormat="1" ht="26.25">
      <c r="A5" s="154" t="s">
        <v>451</v>
      </c>
      <c r="B5" s="154"/>
      <c r="C5" s="154"/>
      <c r="D5" s="154"/>
      <c r="E5" s="154"/>
      <c r="F5" s="154"/>
      <c r="G5" s="154"/>
      <c r="H5" s="154"/>
      <c r="I5" s="154"/>
      <c r="J5" s="154"/>
    </row>
    <row r="6" spans="1:11" ht="56.25">
      <c r="A6" s="120" t="s">
        <v>423</v>
      </c>
      <c r="B6" s="121" t="s">
        <v>424</v>
      </c>
      <c r="C6" s="121" t="s">
        <v>425</v>
      </c>
      <c r="D6" s="121" t="s">
        <v>134</v>
      </c>
      <c r="E6" s="121" t="s">
        <v>135</v>
      </c>
      <c r="F6" s="121" t="s">
        <v>426</v>
      </c>
      <c r="G6" s="121" t="s">
        <v>427</v>
      </c>
      <c r="H6" s="121" t="s">
        <v>120</v>
      </c>
      <c r="I6" s="121" t="s">
        <v>428</v>
      </c>
      <c r="J6" s="121" t="s">
        <v>429</v>
      </c>
    </row>
    <row r="7" spans="1:11" ht="15.75">
      <c r="A7" s="123">
        <v>1000000</v>
      </c>
      <c r="B7" s="124" t="s">
        <v>452</v>
      </c>
      <c r="C7" s="125">
        <v>951110</v>
      </c>
      <c r="D7" s="125">
        <v>951110</v>
      </c>
      <c r="E7" s="125">
        <v>951110</v>
      </c>
      <c r="F7" s="125">
        <v>951110</v>
      </c>
      <c r="G7" s="125" t="s">
        <v>453</v>
      </c>
      <c r="H7" s="126">
        <v>1</v>
      </c>
      <c r="I7" s="123">
        <v>30</v>
      </c>
      <c r="J7" s="123">
        <v>28533300</v>
      </c>
    </row>
    <row r="8" spans="1:11" ht="19.5">
      <c r="A8" s="155" t="s">
        <v>430</v>
      </c>
      <c r="B8" s="155"/>
      <c r="C8" s="155"/>
      <c r="D8" s="155"/>
      <c r="E8" s="155"/>
      <c r="F8" s="155"/>
      <c r="G8" s="155"/>
      <c r="H8" s="126">
        <v>1</v>
      </c>
      <c r="I8" s="126">
        <v>30</v>
      </c>
      <c r="J8" s="123">
        <v>28533300</v>
      </c>
    </row>
  </sheetData>
  <mergeCells count="6">
    <mergeCell ref="A2:D2"/>
    <mergeCell ref="B3:I3"/>
    <mergeCell ref="B4:I4"/>
    <mergeCell ref="A5:J5"/>
    <mergeCell ref="A8:B8"/>
    <mergeCell ref="C8:G8"/>
  </mergeCells>
  <pageMargins left="0.7" right="0.7" top="0.75" bottom="0.75" header="0.3" footer="0.3"/>
  <pageSetup paperSize="9" orientation="landscape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27"/>
  <sheetViews>
    <sheetView rightToLeft="1" zoomScale="130" zoomScaleNormal="130" workbookViewId="0">
      <selection activeCell="J13" sqref="J13"/>
    </sheetView>
  </sheetViews>
  <sheetFormatPr defaultRowHeight="12.75"/>
  <cols>
    <col min="1" max="1" width="2" customWidth="1"/>
    <col min="2" max="2" width="29.28515625" customWidth="1"/>
    <col min="3" max="3" width="10.28515625" style="101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61" t="s">
        <v>439</v>
      </c>
      <c r="C1" s="161"/>
      <c r="D1" s="161"/>
      <c r="E1" s="161"/>
      <c r="F1" s="161"/>
      <c r="G1" s="161"/>
    </row>
    <row r="2" spans="2:7" ht="17.25" customHeight="1">
      <c r="B2" s="162" t="s">
        <v>440</v>
      </c>
      <c r="C2" s="162"/>
      <c r="D2" s="162"/>
      <c r="E2" s="162"/>
      <c r="F2" s="162"/>
      <c r="G2" s="162"/>
    </row>
    <row r="3" spans="2:7" ht="27" customHeight="1">
      <c r="B3" s="127" t="s">
        <v>0</v>
      </c>
      <c r="C3" s="128" t="s">
        <v>119</v>
      </c>
      <c r="D3" s="128" t="s">
        <v>120</v>
      </c>
      <c r="E3" s="128" t="s">
        <v>416</v>
      </c>
      <c r="F3" s="128" t="s">
        <v>121</v>
      </c>
      <c r="G3" s="129" t="s">
        <v>417</v>
      </c>
    </row>
    <row r="4" spans="2:7" ht="14.25" customHeight="1">
      <c r="B4" s="156" t="s">
        <v>12</v>
      </c>
      <c r="C4" s="157"/>
      <c r="D4" s="157"/>
      <c r="E4" s="157"/>
      <c r="F4" s="158"/>
      <c r="G4" s="130" t="s">
        <v>3</v>
      </c>
    </row>
    <row r="5" spans="2:7" ht="14.25" customHeight="1">
      <c r="B5" s="131" t="s">
        <v>457</v>
      </c>
      <c r="C5" s="132" t="s">
        <v>106</v>
      </c>
      <c r="D5" s="133">
        <v>1</v>
      </c>
      <c r="E5" s="133">
        <v>3122</v>
      </c>
      <c r="F5" s="133">
        <v>1873.2</v>
      </c>
      <c r="G5" s="134" t="s">
        <v>107</v>
      </c>
    </row>
    <row r="6" spans="2:7" ht="14.25" customHeight="1">
      <c r="B6" s="131" t="s">
        <v>38</v>
      </c>
      <c r="C6" s="132" t="s">
        <v>37</v>
      </c>
      <c r="D6" s="133">
        <v>1</v>
      </c>
      <c r="E6" s="133">
        <v>8090</v>
      </c>
      <c r="F6" s="133">
        <v>13995.7</v>
      </c>
      <c r="G6" s="134" t="s">
        <v>458</v>
      </c>
    </row>
    <row r="7" spans="2:7" ht="14.25" customHeight="1">
      <c r="B7" s="159" t="s">
        <v>13</v>
      </c>
      <c r="C7" s="160"/>
      <c r="D7" s="135">
        <f>SUM(D5:D6)</f>
        <v>2</v>
      </c>
      <c r="E7" s="135">
        <f>SUM(E5:E6)</f>
        <v>11212</v>
      </c>
      <c r="F7" s="135">
        <f>SUM(F5:F6)</f>
        <v>15868.900000000001</v>
      </c>
      <c r="G7" s="136" t="s">
        <v>420</v>
      </c>
    </row>
    <row r="8" spans="2:7" ht="14.25" customHeight="1">
      <c r="B8" s="159" t="s">
        <v>421</v>
      </c>
      <c r="C8" s="160"/>
      <c r="D8" s="135">
        <f>D7</f>
        <v>2</v>
      </c>
      <c r="E8" s="135">
        <f>E7</f>
        <v>11212</v>
      </c>
      <c r="F8" s="135">
        <f>F7</f>
        <v>15868.900000000001</v>
      </c>
      <c r="G8" s="136" t="s">
        <v>422</v>
      </c>
    </row>
    <row r="9" spans="2:7" ht="14.25" customHeight="1">
      <c r="C9"/>
    </row>
    <row r="10" spans="2:7" ht="21">
      <c r="B10" s="161" t="s">
        <v>437</v>
      </c>
      <c r="C10" s="161"/>
      <c r="D10" s="161"/>
      <c r="E10" s="161"/>
      <c r="F10" s="161"/>
      <c r="G10" s="161"/>
    </row>
    <row r="11" spans="2:7" ht="21">
      <c r="B11" s="162" t="s">
        <v>438</v>
      </c>
      <c r="C11" s="162"/>
      <c r="D11" s="162"/>
      <c r="E11" s="162"/>
      <c r="F11" s="162"/>
      <c r="G11" s="162"/>
    </row>
    <row r="12" spans="2:7" ht="27" customHeight="1">
      <c r="B12" s="127" t="s">
        <v>0</v>
      </c>
      <c r="C12" s="128" t="s">
        <v>119</v>
      </c>
      <c r="D12" s="128" t="s">
        <v>120</v>
      </c>
      <c r="E12" s="128" t="s">
        <v>416</v>
      </c>
      <c r="F12" s="128" t="s">
        <v>121</v>
      </c>
      <c r="G12" s="129" t="s">
        <v>417</v>
      </c>
    </row>
    <row r="13" spans="2:7" ht="15" customHeight="1">
      <c r="B13" s="156" t="s">
        <v>12</v>
      </c>
      <c r="C13" s="157"/>
      <c r="D13" s="157"/>
      <c r="E13" s="157"/>
      <c r="F13" s="158"/>
      <c r="G13" s="130" t="s">
        <v>3</v>
      </c>
    </row>
    <row r="14" spans="2:7" ht="15" customHeight="1">
      <c r="B14" s="131" t="s">
        <v>392</v>
      </c>
      <c r="C14" s="132" t="s">
        <v>36</v>
      </c>
      <c r="D14" s="133">
        <v>2</v>
      </c>
      <c r="E14" s="133">
        <v>1000000</v>
      </c>
      <c r="F14" s="133">
        <v>3365000</v>
      </c>
      <c r="G14" s="134" t="s">
        <v>459</v>
      </c>
    </row>
    <row r="15" spans="2:7" ht="15" customHeight="1">
      <c r="B15" s="131" t="s">
        <v>460</v>
      </c>
      <c r="C15" s="132" t="s">
        <v>51</v>
      </c>
      <c r="D15" s="133">
        <v>150</v>
      </c>
      <c r="E15" s="133">
        <v>53766147</v>
      </c>
      <c r="F15" s="133">
        <v>274219749.69999999</v>
      </c>
      <c r="G15" s="134" t="s">
        <v>461</v>
      </c>
    </row>
    <row r="16" spans="2:7" ht="15" customHeight="1">
      <c r="B16" s="131" t="s">
        <v>38</v>
      </c>
      <c r="C16" s="132" t="s">
        <v>37</v>
      </c>
      <c r="D16" s="133">
        <v>15</v>
      </c>
      <c r="E16" s="133">
        <v>7000000</v>
      </c>
      <c r="F16" s="133">
        <v>12140000</v>
      </c>
      <c r="G16" s="134" t="s">
        <v>458</v>
      </c>
    </row>
    <row r="17" spans="2:7" ht="15" customHeight="1">
      <c r="B17" s="159" t="s">
        <v>13</v>
      </c>
      <c r="C17" s="160"/>
      <c r="D17" s="135">
        <f>SUM(D14:D16)</f>
        <v>167</v>
      </c>
      <c r="E17" s="135">
        <f>SUM(E14:E16)</f>
        <v>61766147</v>
      </c>
      <c r="F17" s="135">
        <f>SUM(F14:F16)</f>
        <v>289724749.69999999</v>
      </c>
      <c r="G17" s="136" t="s">
        <v>420</v>
      </c>
    </row>
    <row r="18" spans="2:7" ht="15" customHeight="1">
      <c r="B18" s="159" t="s">
        <v>421</v>
      </c>
      <c r="C18" s="160"/>
      <c r="D18" s="135">
        <f>D17</f>
        <v>167</v>
      </c>
      <c r="E18" s="135">
        <f t="shared" ref="E18:F18" si="0">E17</f>
        <v>61766147</v>
      </c>
      <c r="F18" s="135">
        <f t="shared" si="0"/>
        <v>289724749.69999999</v>
      </c>
      <c r="G18" s="136" t="s">
        <v>422</v>
      </c>
    </row>
    <row r="19" spans="2:7" ht="15" customHeight="1">
      <c r="C19"/>
    </row>
    <row r="20" spans="2:7" ht="15" customHeight="1">
      <c r="C20"/>
    </row>
    <row r="21" spans="2:7" ht="15" customHeight="1">
      <c r="C21"/>
    </row>
    <row r="22" spans="2:7" ht="15" customHeight="1">
      <c r="C22"/>
    </row>
    <row r="23" spans="2:7" ht="15" customHeight="1">
      <c r="C23"/>
    </row>
    <row r="24" spans="2:7" ht="15" customHeight="1">
      <c r="C24"/>
    </row>
    <row r="25" spans="2:7" ht="15" customHeight="1">
      <c r="C25"/>
    </row>
    <row r="26" spans="2:7">
      <c r="C26"/>
    </row>
    <row r="27" spans="2:7">
      <c r="C27"/>
    </row>
  </sheetData>
  <mergeCells count="10">
    <mergeCell ref="B13:F13"/>
    <mergeCell ref="B17:C17"/>
    <mergeCell ref="B18:C18"/>
    <mergeCell ref="B1:G1"/>
    <mergeCell ref="B2:G2"/>
    <mergeCell ref="B10:G10"/>
    <mergeCell ref="B11:G11"/>
    <mergeCell ref="B4:F4"/>
    <mergeCell ref="B7:C7"/>
    <mergeCell ref="B8:C8"/>
  </mergeCells>
  <printOptions horizontalCentered="1"/>
  <pageMargins left="0" right="0" top="0" bottom="0" header="0" footer="0"/>
  <pageSetup paperSize="9" fitToWidth="0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F3060-7DEE-457A-AAE7-D6DE2DAE3084}">
  <dimension ref="B1:G7"/>
  <sheetViews>
    <sheetView rightToLeft="1" workbookViewId="0">
      <selection activeCell="G35" sqref="G35"/>
    </sheetView>
  </sheetViews>
  <sheetFormatPr defaultRowHeight="12.75"/>
  <cols>
    <col min="1" max="1" width="2" customWidth="1"/>
    <col min="2" max="2" width="27.85546875" customWidth="1"/>
    <col min="3" max="3" width="8.85546875" customWidth="1"/>
    <col min="4" max="4" width="11.140625" customWidth="1"/>
    <col min="5" max="5" width="19.140625" customWidth="1"/>
    <col min="6" max="6" width="17.28515625" customWidth="1"/>
    <col min="7" max="7" width="47.7109375" customWidth="1"/>
    <col min="257" max="257" width="2" customWidth="1"/>
    <col min="258" max="258" width="27.85546875" customWidth="1"/>
    <col min="259" max="259" width="8.85546875" customWidth="1"/>
    <col min="260" max="260" width="11.140625" customWidth="1"/>
    <col min="261" max="261" width="19.140625" customWidth="1"/>
    <col min="262" max="262" width="17.28515625" customWidth="1"/>
    <col min="263" max="263" width="47.7109375" customWidth="1"/>
    <col min="513" max="513" width="2" customWidth="1"/>
    <col min="514" max="514" width="27.85546875" customWidth="1"/>
    <col min="515" max="515" width="8.85546875" customWidth="1"/>
    <col min="516" max="516" width="11.140625" customWidth="1"/>
    <col min="517" max="517" width="19.140625" customWidth="1"/>
    <col min="518" max="518" width="17.28515625" customWidth="1"/>
    <col min="519" max="519" width="47.7109375" customWidth="1"/>
    <col min="769" max="769" width="2" customWidth="1"/>
    <col min="770" max="770" width="27.85546875" customWidth="1"/>
    <col min="771" max="771" width="8.85546875" customWidth="1"/>
    <col min="772" max="772" width="11.140625" customWidth="1"/>
    <col min="773" max="773" width="19.140625" customWidth="1"/>
    <col min="774" max="774" width="17.28515625" customWidth="1"/>
    <col min="775" max="775" width="47.7109375" customWidth="1"/>
    <col min="1025" max="1025" width="2" customWidth="1"/>
    <col min="1026" max="1026" width="27.85546875" customWidth="1"/>
    <col min="1027" max="1027" width="8.85546875" customWidth="1"/>
    <col min="1028" max="1028" width="11.140625" customWidth="1"/>
    <col min="1029" max="1029" width="19.140625" customWidth="1"/>
    <col min="1030" max="1030" width="17.28515625" customWidth="1"/>
    <col min="1031" max="1031" width="47.7109375" customWidth="1"/>
    <col min="1281" max="1281" width="2" customWidth="1"/>
    <col min="1282" max="1282" width="27.85546875" customWidth="1"/>
    <col min="1283" max="1283" width="8.85546875" customWidth="1"/>
    <col min="1284" max="1284" width="11.140625" customWidth="1"/>
    <col min="1285" max="1285" width="19.140625" customWidth="1"/>
    <col min="1286" max="1286" width="17.28515625" customWidth="1"/>
    <col min="1287" max="1287" width="47.7109375" customWidth="1"/>
    <col min="1537" max="1537" width="2" customWidth="1"/>
    <col min="1538" max="1538" width="27.85546875" customWidth="1"/>
    <col min="1539" max="1539" width="8.85546875" customWidth="1"/>
    <col min="1540" max="1540" width="11.140625" customWidth="1"/>
    <col min="1541" max="1541" width="19.140625" customWidth="1"/>
    <col min="1542" max="1542" width="17.28515625" customWidth="1"/>
    <col min="1543" max="1543" width="47.7109375" customWidth="1"/>
    <col min="1793" max="1793" width="2" customWidth="1"/>
    <col min="1794" max="1794" width="27.85546875" customWidth="1"/>
    <col min="1795" max="1795" width="8.85546875" customWidth="1"/>
    <col min="1796" max="1796" width="11.140625" customWidth="1"/>
    <col min="1797" max="1797" width="19.140625" customWidth="1"/>
    <col min="1798" max="1798" width="17.28515625" customWidth="1"/>
    <col min="1799" max="1799" width="47.7109375" customWidth="1"/>
    <col min="2049" max="2049" width="2" customWidth="1"/>
    <col min="2050" max="2050" width="27.85546875" customWidth="1"/>
    <col min="2051" max="2051" width="8.85546875" customWidth="1"/>
    <col min="2052" max="2052" width="11.140625" customWidth="1"/>
    <col min="2053" max="2053" width="19.140625" customWidth="1"/>
    <col min="2054" max="2054" width="17.28515625" customWidth="1"/>
    <col min="2055" max="2055" width="47.7109375" customWidth="1"/>
    <col min="2305" max="2305" width="2" customWidth="1"/>
    <col min="2306" max="2306" width="27.85546875" customWidth="1"/>
    <col min="2307" max="2307" width="8.85546875" customWidth="1"/>
    <col min="2308" max="2308" width="11.140625" customWidth="1"/>
    <col min="2309" max="2309" width="19.140625" customWidth="1"/>
    <col min="2310" max="2310" width="17.28515625" customWidth="1"/>
    <col min="2311" max="2311" width="47.7109375" customWidth="1"/>
    <col min="2561" max="2561" width="2" customWidth="1"/>
    <col min="2562" max="2562" width="27.85546875" customWidth="1"/>
    <col min="2563" max="2563" width="8.85546875" customWidth="1"/>
    <col min="2564" max="2564" width="11.140625" customWidth="1"/>
    <col min="2565" max="2565" width="19.140625" customWidth="1"/>
    <col min="2566" max="2566" width="17.28515625" customWidth="1"/>
    <col min="2567" max="2567" width="47.7109375" customWidth="1"/>
    <col min="2817" max="2817" width="2" customWidth="1"/>
    <col min="2818" max="2818" width="27.85546875" customWidth="1"/>
    <col min="2819" max="2819" width="8.85546875" customWidth="1"/>
    <col min="2820" max="2820" width="11.140625" customWidth="1"/>
    <col min="2821" max="2821" width="19.140625" customWidth="1"/>
    <col min="2822" max="2822" width="17.28515625" customWidth="1"/>
    <col min="2823" max="2823" width="47.7109375" customWidth="1"/>
    <col min="3073" max="3073" width="2" customWidth="1"/>
    <col min="3074" max="3074" width="27.85546875" customWidth="1"/>
    <col min="3075" max="3075" width="8.85546875" customWidth="1"/>
    <col min="3076" max="3076" width="11.140625" customWidth="1"/>
    <col min="3077" max="3077" width="19.140625" customWidth="1"/>
    <col min="3078" max="3078" width="17.28515625" customWidth="1"/>
    <col min="3079" max="3079" width="47.7109375" customWidth="1"/>
    <col min="3329" max="3329" width="2" customWidth="1"/>
    <col min="3330" max="3330" width="27.85546875" customWidth="1"/>
    <col min="3331" max="3331" width="8.85546875" customWidth="1"/>
    <col min="3332" max="3332" width="11.140625" customWidth="1"/>
    <col min="3333" max="3333" width="19.140625" customWidth="1"/>
    <col min="3334" max="3334" width="17.28515625" customWidth="1"/>
    <col min="3335" max="3335" width="47.7109375" customWidth="1"/>
    <col min="3585" max="3585" width="2" customWidth="1"/>
    <col min="3586" max="3586" width="27.85546875" customWidth="1"/>
    <col min="3587" max="3587" width="8.85546875" customWidth="1"/>
    <col min="3588" max="3588" width="11.140625" customWidth="1"/>
    <col min="3589" max="3589" width="19.140625" customWidth="1"/>
    <col min="3590" max="3590" width="17.28515625" customWidth="1"/>
    <col min="3591" max="3591" width="47.7109375" customWidth="1"/>
    <col min="3841" max="3841" width="2" customWidth="1"/>
    <col min="3842" max="3842" width="27.85546875" customWidth="1"/>
    <col min="3843" max="3843" width="8.85546875" customWidth="1"/>
    <col min="3844" max="3844" width="11.140625" customWidth="1"/>
    <col min="3845" max="3845" width="19.140625" customWidth="1"/>
    <col min="3846" max="3846" width="17.28515625" customWidth="1"/>
    <col min="3847" max="3847" width="47.7109375" customWidth="1"/>
    <col min="4097" max="4097" width="2" customWidth="1"/>
    <col min="4098" max="4098" width="27.85546875" customWidth="1"/>
    <col min="4099" max="4099" width="8.85546875" customWidth="1"/>
    <col min="4100" max="4100" width="11.140625" customWidth="1"/>
    <col min="4101" max="4101" width="19.140625" customWidth="1"/>
    <col min="4102" max="4102" width="17.28515625" customWidth="1"/>
    <col min="4103" max="4103" width="47.7109375" customWidth="1"/>
    <col min="4353" max="4353" width="2" customWidth="1"/>
    <col min="4354" max="4354" width="27.85546875" customWidth="1"/>
    <col min="4355" max="4355" width="8.85546875" customWidth="1"/>
    <col min="4356" max="4356" width="11.140625" customWidth="1"/>
    <col min="4357" max="4357" width="19.140625" customWidth="1"/>
    <col min="4358" max="4358" width="17.28515625" customWidth="1"/>
    <col min="4359" max="4359" width="47.7109375" customWidth="1"/>
    <col min="4609" max="4609" width="2" customWidth="1"/>
    <col min="4610" max="4610" width="27.85546875" customWidth="1"/>
    <col min="4611" max="4611" width="8.85546875" customWidth="1"/>
    <col min="4612" max="4612" width="11.140625" customWidth="1"/>
    <col min="4613" max="4613" width="19.140625" customWidth="1"/>
    <col min="4614" max="4614" width="17.28515625" customWidth="1"/>
    <col min="4615" max="4615" width="47.7109375" customWidth="1"/>
    <col min="4865" max="4865" width="2" customWidth="1"/>
    <col min="4866" max="4866" width="27.85546875" customWidth="1"/>
    <col min="4867" max="4867" width="8.85546875" customWidth="1"/>
    <col min="4868" max="4868" width="11.140625" customWidth="1"/>
    <col min="4869" max="4869" width="19.140625" customWidth="1"/>
    <col min="4870" max="4870" width="17.28515625" customWidth="1"/>
    <col min="4871" max="4871" width="47.7109375" customWidth="1"/>
    <col min="5121" max="5121" width="2" customWidth="1"/>
    <col min="5122" max="5122" width="27.85546875" customWidth="1"/>
    <col min="5123" max="5123" width="8.85546875" customWidth="1"/>
    <col min="5124" max="5124" width="11.140625" customWidth="1"/>
    <col min="5125" max="5125" width="19.140625" customWidth="1"/>
    <col min="5126" max="5126" width="17.28515625" customWidth="1"/>
    <col min="5127" max="5127" width="47.7109375" customWidth="1"/>
    <col min="5377" max="5377" width="2" customWidth="1"/>
    <col min="5378" max="5378" width="27.85546875" customWidth="1"/>
    <col min="5379" max="5379" width="8.85546875" customWidth="1"/>
    <col min="5380" max="5380" width="11.140625" customWidth="1"/>
    <col min="5381" max="5381" width="19.140625" customWidth="1"/>
    <col min="5382" max="5382" width="17.28515625" customWidth="1"/>
    <col min="5383" max="5383" width="47.7109375" customWidth="1"/>
    <col min="5633" max="5633" width="2" customWidth="1"/>
    <col min="5634" max="5634" width="27.85546875" customWidth="1"/>
    <col min="5635" max="5635" width="8.85546875" customWidth="1"/>
    <col min="5636" max="5636" width="11.140625" customWidth="1"/>
    <col min="5637" max="5637" width="19.140625" customWidth="1"/>
    <col min="5638" max="5638" width="17.28515625" customWidth="1"/>
    <col min="5639" max="5639" width="47.7109375" customWidth="1"/>
    <col min="5889" max="5889" width="2" customWidth="1"/>
    <col min="5890" max="5890" width="27.85546875" customWidth="1"/>
    <col min="5891" max="5891" width="8.85546875" customWidth="1"/>
    <col min="5892" max="5892" width="11.140625" customWidth="1"/>
    <col min="5893" max="5893" width="19.140625" customWidth="1"/>
    <col min="5894" max="5894" width="17.28515625" customWidth="1"/>
    <col min="5895" max="5895" width="47.7109375" customWidth="1"/>
    <col min="6145" max="6145" width="2" customWidth="1"/>
    <col min="6146" max="6146" width="27.85546875" customWidth="1"/>
    <col min="6147" max="6147" width="8.85546875" customWidth="1"/>
    <col min="6148" max="6148" width="11.140625" customWidth="1"/>
    <col min="6149" max="6149" width="19.140625" customWidth="1"/>
    <col min="6150" max="6150" width="17.28515625" customWidth="1"/>
    <col min="6151" max="6151" width="47.7109375" customWidth="1"/>
    <col min="6401" max="6401" width="2" customWidth="1"/>
    <col min="6402" max="6402" width="27.85546875" customWidth="1"/>
    <col min="6403" max="6403" width="8.85546875" customWidth="1"/>
    <col min="6404" max="6404" width="11.140625" customWidth="1"/>
    <col min="6405" max="6405" width="19.140625" customWidth="1"/>
    <col min="6406" max="6406" width="17.28515625" customWidth="1"/>
    <col min="6407" max="6407" width="47.7109375" customWidth="1"/>
    <col min="6657" max="6657" width="2" customWidth="1"/>
    <col min="6658" max="6658" width="27.85546875" customWidth="1"/>
    <col min="6659" max="6659" width="8.85546875" customWidth="1"/>
    <col min="6660" max="6660" width="11.140625" customWidth="1"/>
    <col min="6661" max="6661" width="19.140625" customWidth="1"/>
    <col min="6662" max="6662" width="17.28515625" customWidth="1"/>
    <col min="6663" max="6663" width="47.7109375" customWidth="1"/>
    <col min="6913" max="6913" width="2" customWidth="1"/>
    <col min="6914" max="6914" width="27.85546875" customWidth="1"/>
    <col min="6915" max="6915" width="8.85546875" customWidth="1"/>
    <col min="6916" max="6916" width="11.140625" customWidth="1"/>
    <col min="6917" max="6917" width="19.140625" customWidth="1"/>
    <col min="6918" max="6918" width="17.28515625" customWidth="1"/>
    <col min="6919" max="6919" width="47.7109375" customWidth="1"/>
    <col min="7169" max="7169" width="2" customWidth="1"/>
    <col min="7170" max="7170" width="27.85546875" customWidth="1"/>
    <col min="7171" max="7171" width="8.85546875" customWidth="1"/>
    <col min="7172" max="7172" width="11.140625" customWidth="1"/>
    <col min="7173" max="7173" width="19.140625" customWidth="1"/>
    <col min="7174" max="7174" width="17.28515625" customWidth="1"/>
    <col min="7175" max="7175" width="47.7109375" customWidth="1"/>
    <col min="7425" max="7425" width="2" customWidth="1"/>
    <col min="7426" max="7426" width="27.85546875" customWidth="1"/>
    <col min="7427" max="7427" width="8.85546875" customWidth="1"/>
    <col min="7428" max="7428" width="11.140625" customWidth="1"/>
    <col min="7429" max="7429" width="19.140625" customWidth="1"/>
    <col min="7430" max="7430" width="17.28515625" customWidth="1"/>
    <col min="7431" max="7431" width="47.7109375" customWidth="1"/>
    <col min="7681" max="7681" width="2" customWidth="1"/>
    <col min="7682" max="7682" width="27.85546875" customWidth="1"/>
    <col min="7683" max="7683" width="8.85546875" customWidth="1"/>
    <col min="7684" max="7684" width="11.140625" customWidth="1"/>
    <col min="7685" max="7685" width="19.140625" customWidth="1"/>
    <col min="7686" max="7686" width="17.28515625" customWidth="1"/>
    <col min="7687" max="7687" width="47.7109375" customWidth="1"/>
    <col min="7937" max="7937" width="2" customWidth="1"/>
    <col min="7938" max="7938" width="27.85546875" customWidth="1"/>
    <col min="7939" max="7939" width="8.85546875" customWidth="1"/>
    <col min="7940" max="7940" width="11.140625" customWidth="1"/>
    <col min="7941" max="7941" width="19.140625" customWidth="1"/>
    <col min="7942" max="7942" width="17.28515625" customWidth="1"/>
    <col min="7943" max="7943" width="47.7109375" customWidth="1"/>
    <col min="8193" max="8193" width="2" customWidth="1"/>
    <col min="8194" max="8194" width="27.85546875" customWidth="1"/>
    <col min="8195" max="8195" width="8.85546875" customWidth="1"/>
    <col min="8196" max="8196" width="11.140625" customWidth="1"/>
    <col min="8197" max="8197" width="19.140625" customWidth="1"/>
    <col min="8198" max="8198" width="17.28515625" customWidth="1"/>
    <col min="8199" max="8199" width="47.7109375" customWidth="1"/>
    <col min="8449" max="8449" width="2" customWidth="1"/>
    <col min="8450" max="8450" width="27.85546875" customWidth="1"/>
    <col min="8451" max="8451" width="8.85546875" customWidth="1"/>
    <col min="8452" max="8452" width="11.140625" customWidth="1"/>
    <col min="8453" max="8453" width="19.140625" customWidth="1"/>
    <col min="8454" max="8454" width="17.28515625" customWidth="1"/>
    <col min="8455" max="8455" width="47.7109375" customWidth="1"/>
    <col min="8705" max="8705" width="2" customWidth="1"/>
    <col min="8706" max="8706" width="27.85546875" customWidth="1"/>
    <col min="8707" max="8707" width="8.85546875" customWidth="1"/>
    <col min="8708" max="8708" width="11.140625" customWidth="1"/>
    <col min="8709" max="8709" width="19.140625" customWidth="1"/>
    <col min="8710" max="8710" width="17.28515625" customWidth="1"/>
    <col min="8711" max="8711" width="47.7109375" customWidth="1"/>
    <col min="8961" max="8961" width="2" customWidth="1"/>
    <col min="8962" max="8962" width="27.85546875" customWidth="1"/>
    <col min="8963" max="8963" width="8.85546875" customWidth="1"/>
    <col min="8964" max="8964" width="11.140625" customWidth="1"/>
    <col min="8965" max="8965" width="19.140625" customWidth="1"/>
    <col min="8966" max="8966" width="17.28515625" customWidth="1"/>
    <col min="8967" max="8967" width="47.7109375" customWidth="1"/>
    <col min="9217" max="9217" width="2" customWidth="1"/>
    <col min="9218" max="9218" width="27.85546875" customWidth="1"/>
    <col min="9219" max="9219" width="8.85546875" customWidth="1"/>
    <col min="9220" max="9220" width="11.140625" customWidth="1"/>
    <col min="9221" max="9221" width="19.140625" customWidth="1"/>
    <col min="9222" max="9222" width="17.28515625" customWidth="1"/>
    <col min="9223" max="9223" width="47.7109375" customWidth="1"/>
    <col min="9473" max="9473" width="2" customWidth="1"/>
    <col min="9474" max="9474" width="27.85546875" customWidth="1"/>
    <col min="9475" max="9475" width="8.85546875" customWidth="1"/>
    <col min="9476" max="9476" width="11.140625" customWidth="1"/>
    <col min="9477" max="9477" width="19.140625" customWidth="1"/>
    <col min="9478" max="9478" width="17.28515625" customWidth="1"/>
    <col min="9479" max="9479" width="47.7109375" customWidth="1"/>
    <col min="9729" max="9729" width="2" customWidth="1"/>
    <col min="9730" max="9730" width="27.85546875" customWidth="1"/>
    <col min="9731" max="9731" width="8.85546875" customWidth="1"/>
    <col min="9732" max="9732" width="11.140625" customWidth="1"/>
    <col min="9733" max="9733" width="19.140625" customWidth="1"/>
    <col min="9734" max="9734" width="17.28515625" customWidth="1"/>
    <col min="9735" max="9735" width="47.7109375" customWidth="1"/>
    <col min="9985" max="9985" width="2" customWidth="1"/>
    <col min="9986" max="9986" width="27.85546875" customWidth="1"/>
    <col min="9987" max="9987" width="8.85546875" customWidth="1"/>
    <col min="9988" max="9988" width="11.140625" customWidth="1"/>
    <col min="9989" max="9989" width="19.140625" customWidth="1"/>
    <col min="9990" max="9990" width="17.28515625" customWidth="1"/>
    <col min="9991" max="9991" width="47.7109375" customWidth="1"/>
    <col min="10241" max="10241" width="2" customWidth="1"/>
    <col min="10242" max="10242" width="27.85546875" customWidth="1"/>
    <col min="10243" max="10243" width="8.85546875" customWidth="1"/>
    <col min="10244" max="10244" width="11.140625" customWidth="1"/>
    <col min="10245" max="10245" width="19.140625" customWidth="1"/>
    <col min="10246" max="10246" width="17.28515625" customWidth="1"/>
    <col min="10247" max="10247" width="47.7109375" customWidth="1"/>
    <col min="10497" max="10497" width="2" customWidth="1"/>
    <col min="10498" max="10498" width="27.85546875" customWidth="1"/>
    <col min="10499" max="10499" width="8.85546875" customWidth="1"/>
    <col min="10500" max="10500" width="11.140625" customWidth="1"/>
    <col min="10501" max="10501" width="19.140625" customWidth="1"/>
    <col min="10502" max="10502" width="17.28515625" customWidth="1"/>
    <col min="10503" max="10503" width="47.7109375" customWidth="1"/>
    <col min="10753" max="10753" width="2" customWidth="1"/>
    <col min="10754" max="10754" width="27.85546875" customWidth="1"/>
    <col min="10755" max="10755" width="8.85546875" customWidth="1"/>
    <col min="10756" max="10756" width="11.140625" customWidth="1"/>
    <col min="10757" max="10757" width="19.140625" customWidth="1"/>
    <col min="10758" max="10758" width="17.28515625" customWidth="1"/>
    <col min="10759" max="10759" width="47.7109375" customWidth="1"/>
    <col min="11009" max="11009" width="2" customWidth="1"/>
    <col min="11010" max="11010" width="27.85546875" customWidth="1"/>
    <col min="11011" max="11011" width="8.85546875" customWidth="1"/>
    <col min="11012" max="11012" width="11.140625" customWidth="1"/>
    <col min="11013" max="11013" width="19.140625" customWidth="1"/>
    <col min="11014" max="11014" width="17.28515625" customWidth="1"/>
    <col min="11015" max="11015" width="47.7109375" customWidth="1"/>
    <col min="11265" max="11265" width="2" customWidth="1"/>
    <col min="11266" max="11266" width="27.85546875" customWidth="1"/>
    <col min="11267" max="11267" width="8.85546875" customWidth="1"/>
    <col min="11268" max="11268" width="11.140625" customWidth="1"/>
    <col min="11269" max="11269" width="19.140625" customWidth="1"/>
    <col min="11270" max="11270" width="17.28515625" customWidth="1"/>
    <col min="11271" max="11271" width="47.7109375" customWidth="1"/>
    <col min="11521" max="11521" width="2" customWidth="1"/>
    <col min="11522" max="11522" width="27.85546875" customWidth="1"/>
    <col min="11523" max="11523" width="8.85546875" customWidth="1"/>
    <col min="11524" max="11524" width="11.140625" customWidth="1"/>
    <col min="11525" max="11525" width="19.140625" customWidth="1"/>
    <col min="11526" max="11526" width="17.28515625" customWidth="1"/>
    <col min="11527" max="11527" width="47.7109375" customWidth="1"/>
    <col min="11777" max="11777" width="2" customWidth="1"/>
    <col min="11778" max="11778" width="27.85546875" customWidth="1"/>
    <col min="11779" max="11779" width="8.85546875" customWidth="1"/>
    <col min="11780" max="11780" width="11.140625" customWidth="1"/>
    <col min="11781" max="11781" width="19.140625" customWidth="1"/>
    <col min="11782" max="11782" width="17.28515625" customWidth="1"/>
    <col min="11783" max="11783" width="47.7109375" customWidth="1"/>
    <col min="12033" max="12033" width="2" customWidth="1"/>
    <col min="12034" max="12034" width="27.85546875" customWidth="1"/>
    <col min="12035" max="12035" width="8.85546875" customWidth="1"/>
    <col min="12036" max="12036" width="11.140625" customWidth="1"/>
    <col min="12037" max="12037" width="19.140625" customWidth="1"/>
    <col min="12038" max="12038" width="17.28515625" customWidth="1"/>
    <col min="12039" max="12039" width="47.7109375" customWidth="1"/>
    <col min="12289" max="12289" width="2" customWidth="1"/>
    <col min="12290" max="12290" width="27.85546875" customWidth="1"/>
    <col min="12291" max="12291" width="8.85546875" customWidth="1"/>
    <col min="12292" max="12292" width="11.140625" customWidth="1"/>
    <col min="12293" max="12293" width="19.140625" customWidth="1"/>
    <col min="12294" max="12294" width="17.28515625" customWidth="1"/>
    <col min="12295" max="12295" width="47.7109375" customWidth="1"/>
    <col min="12545" max="12545" width="2" customWidth="1"/>
    <col min="12546" max="12546" width="27.85546875" customWidth="1"/>
    <col min="12547" max="12547" width="8.85546875" customWidth="1"/>
    <col min="12548" max="12548" width="11.140625" customWidth="1"/>
    <col min="12549" max="12549" width="19.140625" customWidth="1"/>
    <col min="12550" max="12550" width="17.28515625" customWidth="1"/>
    <col min="12551" max="12551" width="47.7109375" customWidth="1"/>
    <col min="12801" max="12801" width="2" customWidth="1"/>
    <col min="12802" max="12802" width="27.85546875" customWidth="1"/>
    <col min="12803" max="12803" width="8.85546875" customWidth="1"/>
    <col min="12804" max="12804" width="11.140625" customWidth="1"/>
    <col min="12805" max="12805" width="19.140625" customWidth="1"/>
    <col min="12806" max="12806" width="17.28515625" customWidth="1"/>
    <col min="12807" max="12807" width="47.7109375" customWidth="1"/>
    <col min="13057" max="13057" width="2" customWidth="1"/>
    <col min="13058" max="13058" width="27.85546875" customWidth="1"/>
    <col min="13059" max="13059" width="8.85546875" customWidth="1"/>
    <col min="13060" max="13060" width="11.140625" customWidth="1"/>
    <col min="13061" max="13061" width="19.140625" customWidth="1"/>
    <col min="13062" max="13062" width="17.28515625" customWidth="1"/>
    <col min="13063" max="13063" width="47.7109375" customWidth="1"/>
    <col min="13313" max="13313" width="2" customWidth="1"/>
    <col min="13314" max="13314" width="27.85546875" customWidth="1"/>
    <col min="13315" max="13315" width="8.85546875" customWidth="1"/>
    <col min="13316" max="13316" width="11.140625" customWidth="1"/>
    <col min="13317" max="13317" width="19.140625" customWidth="1"/>
    <col min="13318" max="13318" width="17.28515625" customWidth="1"/>
    <col min="13319" max="13319" width="47.7109375" customWidth="1"/>
    <col min="13569" max="13569" width="2" customWidth="1"/>
    <col min="13570" max="13570" width="27.85546875" customWidth="1"/>
    <col min="13571" max="13571" width="8.85546875" customWidth="1"/>
    <col min="13572" max="13572" width="11.140625" customWidth="1"/>
    <col min="13573" max="13573" width="19.140625" customWidth="1"/>
    <col min="13574" max="13574" width="17.28515625" customWidth="1"/>
    <col min="13575" max="13575" width="47.7109375" customWidth="1"/>
    <col min="13825" max="13825" width="2" customWidth="1"/>
    <col min="13826" max="13826" width="27.85546875" customWidth="1"/>
    <col min="13827" max="13827" width="8.85546875" customWidth="1"/>
    <col min="13828" max="13828" width="11.140625" customWidth="1"/>
    <col min="13829" max="13829" width="19.140625" customWidth="1"/>
    <col min="13830" max="13830" width="17.28515625" customWidth="1"/>
    <col min="13831" max="13831" width="47.7109375" customWidth="1"/>
    <col min="14081" max="14081" width="2" customWidth="1"/>
    <col min="14082" max="14082" width="27.85546875" customWidth="1"/>
    <col min="14083" max="14083" width="8.85546875" customWidth="1"/>
    <col min="14084" max="14084" width="11.140625" customWidth="1"/>
    <col min="14085" max="14085" width="19.140625" customWidth="1"/>
    <col min="14086" max="14086" width="17.28515625" customWidth="1"/>
    <col min="14087" max="14087" width="47.7109375" customWidth="1"/>
    <col min="14337" max="14337" width="2" customWidth="1"/>
    <col min="14338" max="14338" width="27.85546875" customWidth="1"/>
    <col min="14339" max="14339" width="8.85546875" customWidth="1"/>
    <col min="14340" max="14340" width="11.140625" customWidth="1"/>
    <col min="14341" max="14341" width="19.140625" customWidth="1"/>
    <col min="14342" max="14342" width="17.28515625" customWidth="1"/>
    <col min="14343" max="14343" width="47.7109375" customWidth="1"/>
    <col min="14593" max="14593" width="2" customWidth="1"/>
    <col min="14594" max="14594" width="27.85546875" customWidth="1"/>
    <col min="14595" max="14595" width="8.85546875" customWidth="1"/>
    <col min="14596" max="14596" width="11.140625" customWidth="1"/>
    <col min="14597" max="14597" width="19.140625" customWidth="1"/>
    <col min="14598" max="14598" width="17.28515625" customWidth="1"/>
    <col min="14599" max="14599" width="47.7109375" customWidth="1"/>
    <col min="14849" max="14849" width="2" customWidth="1"/>
    <col min="14850" max="14850" width="27.85546875" customWidth="1"/>
    <col min="14851" max="14851" width="8.85546875" customWidth="1"/>
    <col min="14852" max="14852" width="11.140625" customWidth="1"/>
    <col min="14853" max="14853" width="19.140625" customWidth="1"/>
    <col min="14854" max="14854" width="17.28515625" customWidth="1"/>
    <col min="14855" max="14855" width="47.7109375" customWidth="1"/>
    <col min="15105" max="15105" width="2" customWidth="1"/>
    <col min="15106" max="15106" width="27.85546875" customWidth="1"/>
    <col min="15107" max="15107" width="8.85546875" customWidth="1"/>
    <col min="15108" max="15108" width="11.140625" customWidth="1"/>
    <col min="15109" max="15109" width="19.140625" customWidth="1"/>
    <col min="15110" max="15110" width="17.28515625" customWidth="1"/>
    <col min="15111" max="15111" width="47.7109375" customWidth="1"/>
    <col min="15361" max="15361" width="2" customWidth="1"/>
    <col min="15362" max="15362" width="27.85546875" customWidth="1"/>
    <col min="15363" max="15363" width="8.85546875" customWidth="1"/>
    <col min="15364" max="15364" width="11.140625" customWidth="1"/>
    <col min="15365" max="15365" width="19.140625" customWidth="1"/>
    <col min="15366" max="15366" width="17.28515625" customWidth="1"/>
    <col min="15367" max="15367" width="47.7109375" customWidth="1"/>
    <col min="15617" max="15617" width="2" customWidth="1"/>
    <col min="15618" max="15618" width="27.85546875" customWidth="1"/>
    <col min="15619" max="15619" width="8.85546875" customWidth="1"/>
    <col min="15620" max="15620" width="11.140625" customWidth="1"/>
    <col min="15621" max="15621" width="19.140625" customWidth="1"/>
    <col min="15622" max="15622" width="17.28515625" customWidth="1"/>
    <col min="15623" max="15623" width="47.7109375" customWidth="1"/>
    <col min="15873" max="15873" width="2" customWidth="1"/>
    <col min="15874" max="15874" width="27.85546875" customWidth="1"/>
    <col min="15875" max="15875" width="8.85546875" customWidth="1"/>
    <col min="15876" max="15876" width="11.140625" customWidth="1"/>
    <col min="15877" max="15877" width="19.140625" customWidth="1"/>
    <col min="15878" max="15878" width="17.28515625" customWidth="1"/>
    <col min="15879" max="15879" width="47.7109375" customWidth="1"/>
    <col min="16129" max="16129" width="2" customWidth="1"/>
    <col min="16130" max="16130" width="27.85546875" customWidth="1"/>
    <col min="16131" max="16131" width="8.85546875" customWidth="1"/>
    <col min="16132" max="16132" width="11.140625" customWidth="1"/>
    <col min="16133" max="16133" width="19.140625" customWidth="1"/>
    <col min="16134" max="16134" width="17.28515625" customWidth="1"/>
    <col min="16135" max="16135" width="47.7109375" customWidth="1"/>
  </cols>
  <sheetData>
    <row r="1" spans="2:7" ht="21">
      <c r="B1" s="163" t="s">
        <v>415</v>
      </c>
      <c r="C1" s="163"/>
      <c r="D1" s="163"/>
      <c r="E1" s="163"/>
      <c r="F1" s="163"/>
      <c r="G1" s="163"/>
    </row>
    <row r="2" spans="2:7" ht="33.75" customHeight="1">
      <c r="B2" s="162" t="s">
        <v>441</v>
      </c>
      <c r="C2" s="162"/>
      <c r="D2" s="162"/>
      <c r="E2" s="162"/>
      <c r="F2" s="162"/>
      <c r="G2" s="162"/>
    </row>
    <row r="3" spans="2:7" ht="31.5">
      <c r="B3" s="111" t="s">
        <v>0</v>
      </c>
      <c r="C3" s="112" t="s">
        <v>119</v>
      </c>
      <c r="D3" s="112" t="s">
        <v>120</v>
      </c>
      <c r="E3" s="112" t="s">
        <v>416</v>
      </c>
      <c r="F3" s="112" t="s">
        <v>121</v>
      </c>
      <c r="G3" s="113" t="s">
        <v>417</v>
      </c>
    </row>
    <row r="4" spans="2:7" ht="15.75">
      <c r="B4" s="164" t="s">
        <v>12</v>
      </c>
      <c r="C4" s="165"/>
      <c r="D4" s="165"/>
      <c r="E4" s="165"/>
      <c r="F4" s="166"/>
      <c r="G4" s="114" t="s">
        <v>3</v>
      </c>
    </row>
    <row r="5" spans="2:7" ht="15.75">
      <c r="B5" s="115" t="s">
        <v>418</v>
      </c>
      <c r="C5" s="116" t="s">
        <v>139</v>
      </c>
      <c r="D5" s="117">
        <v>17</v>
      </c>
      <c r="E5" s="117">
        <v>267929952</v>
      </c>
      <c r="F5" s="117">
        <v>50227391.359999999</v>
      </c>
      <c r="G5" s="116" t="s">
        <v>419</v>
      </c>
    </row>
    <row r="6" spans="2:7" ht="15.75">
      <c r="B6" s="143" t="s">
        <v>376</v>
      </c>
      <c r="C6" s="144"/>
      <c r="D6" s="118">
        <v>17</v>
      </c>
      <c r="E6" s="118">
        <v>267929952</v>
      </c>
      <c r="F6" s="118">
        <v>50227391.359999999</v>
      </c>
      <c r="G6" s="119" t="s">
        <v>420</v>
      </c>
    </row>
    <row r="7" spans="2:7" ht="15.75">
      <c r="B7" s="167" t="s">
        <v>421</v>
      </c>
      <c r="C7" s="168"/>
      <c r="D7" s="118">
        <v>17</v>
      </c>
      <c r="E7" s="118">
        <v>267929952</v>
      </c>
      <c r="F7" s="118">
        <v>50227391.359999999</v>
      </c>
      <c r="G7" s="119" t="s">
        <v>422</v>
      </c>
    </row>
  </sheetData>
  <mergeCells count="5">
    <mergeCell ref="B1:G1"/>
    <mergeCell ref="B2:G2"/>
    <mergeCell ref="B4:F4"/>
    <mergeCell ref="B6:C6"/>
    <mergeCell ref="B7:C7"/>
  </mergeCells>
  <pageMargins left="0.7" right="0.7" top="0.75" bottom="0.75" header="0.3" footer="0.3"/>
  <pageSetup paperSize="9" orientation="landscape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120"/>
  <sheetViews>
    <sheetView rightToLeft="1" zoomScaleNormal="100" workbookViewId="0">
      <selection activeCell="J1" sqref="J1:L1048576"/>
    </sheetView>
  </sheetViews>
  <sheetFormatPr defaultColWidth="20.140625" defaultRowHeight="15"/>
  <cols>
    <col min="1" max="1" width="1.85546875" customWidth="1"/>
    <col min="2" max="2" width="25.42578125" style="104" customWidth="1"/>
    <col min="3" max="3" width="8.28515625" customWidth="1"/>
    <col min="4" max="8" width="12.85546875" style="91" customWidth="1"/>
    <col min="9" max="9" width="41.5703125" customWidth="1"/>
  </cols>
  <sheetData>
    <row r="1" spans="2:9" ht="23.25" customHeight="1">
      <c r="B1" s="169" t="s">
        <v>442</v>
      </c>
      <c r="C1" s="170"/>
      <c r="D1" s="170"/>
      <c r="E1" s="170"/>
      <c r="F1" s="170"/>
      <c r="G1" s="170"/>
      <c r="H1" s="170"/>
      <c r="I1" s="171"/>
    </row>
    <row r="2" spans="2:9" ht="23.25" customHeight="1">
      <c r="B2" s="172" t="s">
        <v>443</v>
      </c>
      <c r="C2" s="173"/>
      <c r="D2" s="173"/>
      <c r="E2" s="173"/>
      <c r="F2" s="173"/>
      <c r="G2" s="173"/>
      <c r="H2" s="173"/>
      <c r="I2" s="174"/>
    </row>
    <row r="3" spans="2:9" ht="22.5" customHeight="1">
      <c r="B3" s="175" t="s">
        <v>225</v>
      </c>
      <c r="C3" s="176" t="s">
        <v>119</v>
      </c>
      <c r="D3" s="177">
        <v>46131</v>
      </c>
      <c r="E3" s="177">
        <v>46132</v>
      </c>
      <c r="F3" s="177">
        <v>46133</v>
      </c>
      <c r="G3" s="177">
        <v>46134</v>
      </c>
      <c r="H3" s="177">
        <v>46135</v>
      </c>
      <c r="I3" s="175" t="s">
        <v>226</v>
      </c>
    </row>
    <row r="4" spans="2:9" ht="22.5" customHeight="1">
      <c r="B4" s="175"/>
      <c r="C4" s="176"/>
      <c r="D4" s="177"/>
      <c r="E4" s="177"/>
      <c r="F4" s="177"/>
      <c r="G4" s="177"/>
      <c r="H4" s="177"/>
      <c r="I4" s="175"/>
    </row>
    <row r="5" spans="2:9" ht="20.100000000000001" customHeight="1">
      <c r="B5" s="55" t="s">
        <v>12</v>
      </c>
      <c r="C5" s="82"/>
      <c r="D5" s="83"/>
      <c r="E5" s="83"/>
      <c r="F5" s="83"/>
      <c r="G5" s="83"/>
      <c r="H5" s="83"/>
      <c r="I5" s="84" t="s">
        <v>227</v>
      </c>
    </row>
    <row r="6" spans="2:9" ht="20.100000000000001" customHeight="1">
      <c r="B6" s="56" t="s">
        <v>374</v>
      </c>
      <c r="C6" s="56" t="s">
        <v>169</v>
      </c>
      <c r="D6" s="90">
        <v>0.67</v>
      </c>
      <c r="E6" s="90">
        <v>0.67</v>
      </c>
      <c r="F6" s="90">
        <v>0.67</v>
      </c>
      <c r="G6" s="90">
        <v>0.67</v>
      </c>
      <c r="H6" s="90">
        <v>0.67</v>
      </c>
      <c r="I6" s="12" t="s">
        <v>170</v>
      </c>
    </row>
    <row r="7" spans="2:9" ht="20.100000000000001" customHeight="1">
      <c r="B7" s="56" t="s">
        <v>47</v>
      </c>
      <c r="C7" s="56" t="s">
        <v>36</v>
      </c>
      <c r="D7" s="90">
        <v>3.32</v>
      </c>
      <c r="E7" s="90">
        <v>3.35</v>
      </c>
      <c r="F7" s="90">
        <v>3.31</v>
      </c>
      <c r="G7" s="90">
        <v>3.32</v>
      </c>
      <c r="H7" s="90">
        <v>3.37</v>
      </c>
      <c r="I7" s="12" t="s">
        <v>48</v>
      </c>
    </row>
    <row r="8" spans="2:9" ht="20.100000000000001" customHeight="1">
      <c r="B8" s="56" t="s">
        <v>98</v>
      </c>
      <c r="C8" s="56" t="s">
        <v>99</v>
      </c>
      <c r="D8" s="90">
        <v>1.02</v>
      </c>
      <c r="E8" s="90">
        <v>1.03</v>
      </c>
      <c r="F8" s="90">
        <v>1.08</v>
      </c>
      <c r="G8" s="90">
        <v>1.07</v>
      </c>
      <c r="H8" s="90">
        <v>1.05</v>
      </c>
      <c r="I8" s="12" t="s">
        <v>100</v>
      </c>
    </row>
    <row r="9" spans="2:9" ht="20.100000000000001" customHeight="1">
      <c r="B9" s="56" t="s">
        <v>49</v>
      </c>
      <c r="C9" s="56" t="s">
        <v>45</v>
      </c>
      <c r="D9" s="90">
        <v>0.1</v>
      </c>
      <c r="E9" s="90">
        <v>0.11</v>
      </c>
      <c r="F9" s="90">
        <v>0.11</v>
      </c>
      <c r="G9" s="90">
        <v>0.1</v>
      </c>
      <c r="H9" s="90">
        <v>0.1</v>
      </c>
      <c r="I9" s="12" t="s">
        <v>66</v>
      </c>
    </row>
    <row r="10" spans="2:9" ht="20.100000000000001" customHeight="1">
      <c r="B10" s="56" t="s">
        <v>24</v>
      </c>
      <c r="C10" s="56" t="s">
        <v>25</v>
      </c>
      <c r="D10" s="90">
        <v>0.21</v>
      </c>
      <c r="E10" s="90">
        <v>0.22</v>
      </c>
      <c r="F10" s="90">
        <v>0.22</v>
      </c>
      <c r="G10" s="90">
        <v>0.21</v>
      </c>
      <c r="H10" s="90">
        <v>0.21</v>
      </c>
      <c r="I10" s="12" t="s">
        <v>26</v>
      </c>
    </row>
    <row r="11" spans="2:9" ht="20.100000000000001" customHeight="1">
      <c r="B11" s="56" t="s">
        <v>50</v>
      </c>
      <c r="C11" s="56" t="s">
        <v>51</v>
      </c>
      <c r="D11" s="90">
        <v>5.09</v>
      </c>
      <c r="E11" s="90">
        <v>5.08</v>
      </c>
      <c r="F11" s="90" t="s">
        <v>379</v>
      </c>
      <c r="G11" s="90" t="s">
        <v>379</v>
      </c>
      <c r="H11" s="90" t="s">
        <v>379</v>
      </c>
      <c r="I11" s="12" t="s">
        <v>52</v>
      </c>
    </row>
    <row r="12" spans="2:9" ht="20.100000000000001" customHeight="1">
      <c r="B12" s="56" t="s">
        <v>228</v>
      </c>
      <c r="C12" s="56" t="s">
        <v>229</v>
      </c>
      <c r="D12" s="90">
        <v>0.2</v>
      </c>
      <c r="E12" s="90">
        <v>0.2</v>
      </c>
      <c r="F12" s="90">
        <v>0.19</v>
      </c>
      <c r="G12" s="90">
        <v>0.18</v>
      </c>
      <c r="H12" s="90">
        <v>0.19</v>
      </c>
      <c r="I12" s="12" t="s">
        <v>230</v>
      </c>
    </row>
    <row r="13" spans="2:9" ht="20.100000000000001" customHeight="1">
      <c r="B13" s="56" t="s">
        <v>231</v>
      </c>
      <c r="C13" s="56" t="s">
        <v>232</v>
      </c>
      <c r="D13" s="90" t="s">
        <v>233</v>
      </c>
      <c r="E13" s="90" t="s">
        <v>233</v>
      </c>
      <c r="F13" s="90" t="s">
        <v>233</v>
      </c>
      <c r="G13" s="90" t="s">
        <v>233</v>
      </c>
      <c r="H13" s="90" t="s">
        <v>233</v>
      </c>
      <c r="I13" s="12" t="s">
        <v>234</v>
      </c>
    </row>
    <row r="14" spans="2:9" ht="20.100000000000001" customHeight="1">
      <c r="B14" s="56" t="s">
        <v>73</v>
      </c>
      <c r="C14" s="56" t="s">
        <v>74</v>
      </c>
      <c r="D14" s="90">
        <v>0.22</v>
      </c>
      <c r="E14" s="90">
        <v>0.21</v>
      </c>
      <c r="F14" s="90">
        <v>0.22</v>
      </c>
      <c r="G14" s="90">
        <v>0.22</v>
      </c>
      <c r="H14" s="90">
        <v>0.22</v>
      </c>
      <c r="I14" s="12" t="s">
        <v>75</v>
      </c>
    </row>
    <row r="15" spans="2:9" ht="20.100000000000001" customHeight="1">
      <c r="B15" s="56" t="s">
        <v>53</v>
      </c>
      <c r="C15" s="56" t="s">
        <v>42</v>
      </c>
      <c r="D15" s="90">
        <v>0.38</v>
      </c>
      <c r="E15" s="90">
        <v>0.38</v>
      </c>
      <c r="F15" s="90">
        <v>0.38</v>
      </c>
      <c r="G15" s="90">
        <v>0.37</v>
      </c>
      <c r="H15" s="90">
        <v>0.36</v>
      </c>
      <c r="I15" s="12" t="s">
        <v>43</v>
      </c>
    </row>
    <row r="16" spans="2:9" ht="20.100000000000001" customHeight="1">
      <c r="B16" s="56" t="s">
        <v>54</v>
      </c>
      <c r="C16" s="56" t="s">
        <v>39</v>
      </c>
      <c r="D16" s="90">
        <v>0.14000000000000001</v>
      </c>
      <c r="E16" s="90">
        <v>0.14000000000000001</v>
      </c>
      <c r="F16" s="90">
        <v>0.14000000000000001</v>
      </c>
      <c r="G16" s="90">
        <v>0.14000000000000001</v>
      </c>
      <c r="H16" s="90">
        <v>0.14000000000000001</v>
      </c>
      <c r="I16" s="12" t="s">
        <v>40</v>
      </c>
    </row>
    <row r="17" spans="2:9" ht="20.100000000000001" customHeight="1">
      <c r="B17" s="56" t="s">
        <v>235</v>
      </c>
      <c r="C17" s="56" t="s">
        <v>236</v>
      </c>
      <c r="D17" s="90" t="s">
        <v>233</v>
      </c>
      <c r="E17" s="90" t="s">
        <v>233</v>
      </c>
      <c r="F17" s="90" t="s">
        <v>233</v>
      </c>
      <c r="G17" s="90" t="s">
        <v>233</v>
      </c>
      <c r="H17" s="90" t="s">
        <v>233</v>
      </c>
      <c r="I17" s="12" t="s">
        <v>237</v>
      </c>
    </row>
    <row r="18" spans="2:9" ht="20.100000000000001" customHeight="1">
      <c r="B18" s="56" t="s">
        <v>238</v>
      </c>
      <c r="C18" s="56" t="s">
        <v>220</v>
      </c>
      <c r="D18" s="90">
        <v>0.17</v>
      </c>
      <c r="E18" s="90" t="s">
        <v>379</v>
      </c>
      <c r="F18" s="90" t="s">
        <v>379</v>
      </c>
      <c r="G18" s="90" t="s">
        <v>379</v>
      </c>
      <c r="H18" s="90" t="s">
        <v>379</v>
      </c>
      <c r="I18" s="12" t="s">
        <v>223</v>
      </c>
    </row>
    <row r="19" spans="2:9" ht="20.100000000000001" customHeight="1">
      <c r="B19" s="56" t="s">
        <v>239</v>
      </c>
      <c r="C19" s="56" t="s">
        <v>159</v>
      </c>
      <c r="D19" s="90" t="s">
        <v>379</v>
      </c>
      <c r="E19" s="90">
        <v>1.1000000000000001</v>
      </c>
      <c r="F19" s="90" t="s">
        <v>379</v>
      </c>
      <c r="G19" s="90" t="s">
        <v>379</v>
      </c>
      <c r="H19" s="90" t="s">
        <v>379</v>
      </c>
      <c r="I19" s="12" t="s">
        <v>160</v>
      </c>
    </row>
    <row r="20" spans="2:9" ht="20.100000000000001" customHeight="1">
      <c r="B20" s="56" t="s">
        <v>122</v>
      </c>
      <c r="C20" s="56" t="s">
        <v>123</v>
      </c>
      <c r="D20" s="90">
        <v>0.24</v>
      </c>
      <c r="E20" s="90">
        <v>0.25</v>
      </c>
      <c r="F20" s="90">
        <v>0.25</v>
      </c>
      <c r="G20" s="90">
        <v>0.25</v>
      </c>
      <c r="H20" s="90">
        <v>0.25</v>
      </c>
      <c r="I20" s="12" t="s">
        <v>128</v>
      </c>
    </row>
    <row r="21" spans="2:9" ht="20.100000000000001" customHeight="1">
      <c r="B21" s="56" t="s">
        <v>38</v>
      </c>
      <c r="C21" s="56" t="s">
        <v>37</v>
      </c>
      <c r="D21" s="90">
        <v>1.73</v>
      </c>
      <c r="E21" s="90">
        <v>1.74</v>
      </c>
      <c r="F21" s="90">
        <v>1.74</v>
      </c>
      <c r="G21" s="90">
        <v>1.74</v>
      </c>
      <c r="H21" s="90">
        <v>1.72</v>
      </c>
      <c r="I21" s="12" t="s">
        <v>55</v>
      </c>
    </row>
    <row r="22" spans="2:9" ht="20.100000000000001" customHeight="1">
      <c r="B22" s="56" t="s">
        <v>240</v>
      </c>
      <c r="C22" s="56" t="s">
        <v>147</v>
      </c>
      <c r="D22" s="90">
        <v>0.05</v>
      </c>
      <c r="E22" s="90">
        <v>0.05</v>
      </c>
      <c r="F22" s="90" t="s">
        <v>379</v>
      </c>
      <c r="G22" s="90">
        <v>0.05</v>
      </c>
      <c r="H22" s="90">
        <v>0.05</v>
      </c>
      <c r="I22" s="12" t="s">
        <v>241</v>
      </c>
    </row>
    <row r="23" spans="2:9" ht="20.100000000000001" customHeight="1">
      <c r="B23" s="56" t="s">
        <v>242</v>
      </c>
      <c r="C23" s="56" t="s">
        <v>243</v>
      </c>
      <c r="D23" s="90" t="s">
        <v>379</v>
      </c>
      <c r="E23" s="90" t="s">
        <v>379</v>
      </c>
      <c r="F23" s="90">
        <v>0.25</v>
      </c>
      <c r="G23" s="90" t="s">
        <v>379</v>
      </c>
      <c r="H23" s="90">
        <v>0.25</v>
      </c>
      <c r="I23" s="12" t="s">
        <v>244</v>
      </c>
    </row>
    <row r="24" spans="2:9" ht="20.100000000000001" customHeight="1">
      <c r="B24" s="56" t="s">
        <v>183</v>
      </c>
      <c r="C24" s="56" t="s">
        <v>182</v>
      </c>
      <c r="D24" s="90" t="s">
        <v>379</v>
      </c>
      <c r="E24" s="90" t="s">
        <v>379</v>
      </c>
      <c r="F24" s="90">
        <v>1</v>
      </c>
      <c r="G24" s="90" t="s">
        <v>379</v>
      </c>
      <c r="H24" s="90">
        <v>1</v>
      </c>
      <c r="I24" s="12" t="s">
        <v>196</v>
      </c>
    </row>
    <row r="25" spans="2:9" ht="20.100000000000001" customHeight="1">
      <c r="B25" s="56" t="s">
        <v>245</v>
      </c>
      <c r="C25" s="56" t="s">
        <v>246</v>
      </c>
      <c r="D25" s="90">
        <v>0.3</v>
      </c>
      <c r="E25" s="90">
        <v>0.31</v>
      </c>
      <c r="F25" s="90">
        <v>0.31</v>
      </c>
      <c r="G25" s="90">
        <v>0.31</v>
      </c>
      <c r="H25" s="90" t="s">
        <v>379</v>
      </c>
      <c r="I25" s="12" t="s">
        <v>247</v>
      </c>
    </row>
    <row r="26" spans="2:9" ht="20.100000000000001" customHeight="1">
      <c r="B26" s="56" t="s">
        <v>181</v>
      </c>
      <c r="C26" s="56" t="s">
        <v>150</v>
      </c>
      <c r="D26" s="90" t="s">
        <v>379</v>
      </c>
      <c r="E26" s="90" t="s">
        <v>379</v>
      </c>
      <c r="F26" s="90" t="s">
        <v>379</v>
      </c>
      <c r="G26" s="90" t="s">
        <v>379</v>
      </c>
      <c r="H26" s="90" t="s">
        <v>379</v>
      </c>
      <c r="I26" s="12" t="s">
        <v>151</v>
      </c>
    </row>
    <row r="27" spans="2:9" ht="20.100000000000001" customHeight="1">
      <c r="B27" s="56" t="s">
        <v>248</v>
      </c>
      <c r="C27" s="56" t="s">
        <v>106</v>
      </c>
      <c r="D27" s="90">
        <v>0.6</v>
      </c>
      <c r="E27" s="90">
        <v>0.6</v>
      </c>
      <c r="F27" s="90">
        <v>0.6</v>
      </c>
      <c r="G27" s="90">
        <v>0.59</v>
      </c>
      <c r="H27" s="90">
        <v>0.59</v>
      </c>
      <c r="I27" s="12" t="s">
        <v>107</v>
      </c>
    </row>
    <row r="28" spans="2:9" ht="20.100000000000001" customHeight="1">
      <c r="B28" s="56" t="s">
        <v>190</v>
      </c>
      <c r="C28" s="56" t="s">
        <v>189</v>
      </c>
      <c r="D28" s="90">
        <v>0.1</v>
      </c>
      <c r="E28" s="90" t="s">
        <v>379</v>
      </c>
      <c r="F28" s="90" t="s">
        <v>379</v>
      </c>
      <c r="G28" s="90">
        <v>0.1</v>
      </c>
      <c r="H28" s="90">
        <v>0.1</v>
      </c>
      <c r="I28" s="12" t="s">
        <v>249</v>
      </c>
    </row>
    <row r="29" spans="2:9" ht="20.100000000000001" customHeight="1">
      <c r="B29" s="56" t="s">
        <v>372</v>
      </c>
      <c r="C29" s="56" t="s">
        <v>371</v>
      </c>
      <c r="D29" s="90" t="s">
        <v>379</v>
      </c>
      <c r="E29" s="90" t="s">
        <v>379</v>
      </c>
      <c r="F29" s="90" t="s">
        <v>379</v>
      </c>
      <c r="G29" s="90" t="s">
        <v>379</v>
      </c>
      <c r="H29" s="90" t="s">
        <v>379</v>
      </c>
      <c r="I29" s="12" t="s">
        <v>373</v>
      </c>
    </row>
    <row r="30" spans="2:9" ht="20.100000000000001" customHeight="1">
      <c r="B30" s="56" t="s">
        <v>250</v>
      </c>
      <c r="C30" s="56" t="s">
        <v>251</v>
      </c>
      <c r="D30" s="90" t="s">
        <v>379</v>
      </c>
      <c r="E30" s="90" t="s">
        <v>379</v>
      </c>
      <c r="F30" s="90" t="s">
        <v>379</v>
      </c>
      <c r="G30" s="90" t="s">
        <v>379</v>
      </c>
      <c r="H30" s="90" t="s">
        <v>379</v>
      </c>
      <c r="I30" s="12" t="s">
        <v>252</v>
      </c>
    </row>
    <row r="31" spans="2:9" ht="20.100000000000001" customHeight="1">
      <c r="B31" s="56" t="s">
        <v>253</v>
      </c>
      <c r="C31" s="56" t="s">
        <v>254</v>
      </c>
      <c r="D31" s="90" t="s">
        <v>233</v>
      </c>
      <c r="E31" s="90" t="s">
        <v>233</v>
      </c>
      <c r="F31" s="90" t="s">
        <v>233</v>
      </c>
      <c r="G31" s="90" t="s">
        <v>233</v>
      </c>
      <c r="H31" s="90" t="s">
        <v>233</v>
      </c>
      <c r="I31" s="12" t="s">
        <v>255</v>
      </c>
    </row>
    <row r="32" spans="2:9" ht="20.100000000000001" customHeight="1">
      <c r="B32" s="56" t="s">
        <v>256</v>
      </c>
      <c r="C32" s="56" t="s">
        <v>200</v>
      </c>
      <c r="D32" s="90" t="s">
        <v>379</v>
      </c>
      <c r="E32" s="90" t="s">
        <v>379</v>
      </c>
      <c r="F32" s="90" t="s">
        <v>379</v>
      </c>
      <c r="G32" s="90" t="s">
        <v>379</v>
      </c>
      <c r="H32" s="90" t="s">
        <v>379</v>
      </c>
      <c r="I32" s="12" t="s">
        <v>203</v>
      </c>
    </row>
    <row r="33" spans="2:9" ht="20.100000000000001" customHeight="1">
      <c r="B33" s="56" t="s">
        <v>257</v>
      </c>
      <c r="C33" s="56" t="s">
        <v>152</v>
      </c>
      <c r="D33" s="90" t="s">
        <v>379</v>
      </c>
      <c r="E33" s="90">
        <v>0.2</v>
      </c>
      <c r="F33" s="90" t="s">
        <v>379</v>
      </c>
      <c r="G33" s="90" t="s">
        <v>379</v>
      </c>
      <c r="H33" s="90" t="s">
        <v>379</v>
      </c>
      <c r="I33" s="12" t="s">
        <v>153</v>
      </c>
    </row>
    <row r="34" spans="2:9" ht="20.100000000000001" customHeight="1">
      <c r="B34" s="56" t="s">
        <v>258</v>
      </c>
      <c r="C34" s="56" t="s">
        <v>259</v>
      </c>
      <c r="D34" s="90" t="s">
        <v>379</v>
      </c>
      <c r="E34" s="90" t="s">
        <v>379</v>
      </c>
      <c r="F34" s="90" t="s">
        <v>379</v>
      </c>
      <c r="G34" s="90" t="s">
        <v>379</v>
      </c>
      <c r="H34" s="90" t="s">
        <v>379</v>
      </c>
      <c r="I34" s="12" t="s">
        <v>260</v>
      </c>
    </row>
    <row r="35" spans="2:9" ht="20.100000000000001" customHeight="1">
      <c r="B35" s="56" t="s">
        <v>261</v>
      </c>
      <c r="C35" s="56" t="s">
        <v>262</v>
      </c>
      <c r="D35" s="90" t="s">
        <v>379</v>
      </c>
      <c r="E35" s="90" t="s">
        <v>379</v>
      </c>
      <c r="F35" s="90" t="s">
        <v>379</v>
      </c>
      <c r="G35" s="90" t="s">
        <v>379</v>
      </c>
      <c r="H35" s="90" t="s">
        <v>379</v>
      </c>
      <c r="I35" s="12" t="s">
        <v>263</v>
      </c>
    </row>
    <row r="36" spans="2:9" ht="20.100000000000001" customHeight="1">
      <c r="B36" s="56" t="s">
        <v>264</v>
      </c>
      <c r="C36" s="56" t="s">
        <v>265</v>
      </c>
      <c r="D36" s="90">
        <v>1.05</v>
      </c>
      <c r="E36" s="90" t="s">
        <v>379</v>
      </c>
      <c r="F36" s="90" t="s">
        <v>379</v>
      </c>
      <c r="G36" s="90" t="s">
        <v>379</v>
      </c>
      <c r="H36" s="90" t="s">
        <v>379</v>
      </c>
      <c r="I36" s="12" t="s">
        <v>266</v>
      </c>
    </row>
    <row r="37" spans="2:9" ht="20.100000000000001" customHeight="1">
      <c r="B37" s="56" t="s">
        <v>267</v>
      </c>
      <c r="C37" s="56" t="s">
        <v>268</v>
      </c>
      <c r="D37" s="90" t="s">
        <v>379</v>
      </c>
      <c r="E37" s="90" t="s">
        <v>379</v>
      </c>
      <c r="F37" s="90" t="s">
        <v>379</v>
      </c>
      <c r="G37" s="90" t="s">
        <v>379</v>
      </c>
      <c r="H37" s="90" t="s">
        <v>379</v>
      </c>
      <c r="I37" s="12" t="s">
        <v>269</v>
      </c>
    </row>
    <row r="38" spans="2:9" ht="20.100000000000001" customHeight="1">
      <c r="B38" s="56" t="s">
        <v>270</v>
      </c>
      <c r="C38" s="56" t="s">
        <v>271</v>
      </c>
      <c r="D38" s="90" t="s">
        <v>379</v>
      </c>
      <c r="E38" s="90" t="s">
        <v>379</v>
      </c>
      <c r="F38" s="90" t="s">
        <v>379</v>
      </c>
      <c r="G38" s="90" t="s">
        <v>379</v>
      </c>
      <c r="H38" s="90" t="s">
        <v>379</v>
      </c>
      <c r="I38" s="12" t="s">
        <v>272</v>
      </c>
    </row>
    <row r="39" spans="2:9" ht="20.100000000000001" customHeight="1">
      <c r="B39" s="56" t="s">
        <v>273</v>
      </c>
      <c r="C39" s="56" t="s">
        <v>207</v>
      </c>
      <c r="D39" s="90" t="s">
        <v>379</v>
      </c>
      <c r="E39" s="90" t="s">
        <v>379</v>
      </c>
      <c r="F39" s="90" t="s">
        <v>379</v>
      </c>
      <c r="G39" s="90" t="s">
        <v>379</v>
      </c>
      <c r="H39" s="90" t="s">
        <v>379</v>
      </c>
      <c r="I39" s="12" t="s">
        <v>208</v>
      </c>
    </row>
    <row r="40" spans="2:9" ht="20.100000000000001" customHeight="1">
      <c r="B40" s="56" t="s">
        <v>274</v>
      </c>
      <c r="C40" s="56" t="s">
        <v>275</v>
      </c>
      <c r="D40" s="90" t="s">
        <v>379</v>
      </c>
      <c r="E40" s="90" t="s">
        <v>379</v>
      </c>
      <c r="F40" s="90" t="s">
        <v>379</v>
      </c>
      <c r="G40" s="90" t="s">
        <v>379</v>
      </c>
      <c r="H40" s="90" t="s">
        <v>379</v>
      </c>
      <c r="I40" s="12" t="s">
        <v>276</v>
      </c>
    </row>
    <row r="41" spans="2:9" ht="20.100000000000001" customHeight="1">
      <c r="B41" s="56" t="s">
        <v>277</v>
      </c>
      <c r="C41" s="56" t="s">
        <v>278</v>
      </c>
      <c r="D41" s="90" t="s">
        <v>379</v>
      </c>
      <c r="E41" s="90" t="s">
        <v>379</v>
      </c>
      <c r="F41" s="90" t="s">
        <v>379</v>
      </c>
      <c r="G41" s="90" t="s">
        <v>379</v>
      </c>
      <c r="H41" s="90" t="s">
        <v>379</v>
      </c>
      <c r="I41" s="12" t="s">
        <v>279</v>
      </c>
    </row>
    <row r="42" spans="2:9" ht="20.100000000000001" customHeight="1">
      <c r="B42" s="56" t="s">
        <v>280</v>
      </c>
      <c r="C42" s="56" t="s">
        <v>281</v>
      </c>
      <c r="D42" s="90" t="s">
        <v>379</v>
      </c>
      <c r="E42" s="90" t="s">
        <v>379</v>
      </c>
      <c r="F42" s="90" t="s">
        <v>379</v>
      </c>
      <c r="G42" s="90" t="s">
        <v>379</v>
      </c>
      <c r="H42" s="90" t="s">
        <v>379</v>
      </c>
      <c r="I42" s="12" t="s">
        <v>282</v>
      </c>
    </row>
    <row r="43" spans="2:9" ht="20.100000000000001" customHeight="1">
      <c r="B43" s="56" t="s">
        <v>199</v>
      </c>
      <c r="C43" s="56" t="s">
        <v>198</v>
      </c>
      <c r="D43" s="90">
        <v>0.67</v>
      </c>
      <c r="E43" s="90">
        <v>0.67</v>
      </c>
      <c r="F43" s="90">
        <v>0.67</v>
      </c>
      <c r="G43" s="90">
        <v>0.67</v>
      </c>
      <c r="H43" s="90" t="s">
        <v>379</v>
      </c>
      <c r="I43" s="12" t="s">
        <v>283</v>
      </c>
    </row>
    <row r="44" spans="2:9" ht="20.100000000000001" customHeight="1">
      <c r="B44" s="56" t="s">
        <v>284</v>
      </c>
      <c r="C44" s="56" t="s">
        <v>285</v>
      </c>
      <c r="D44" s="90" t="s">
        <v>379</v>
      </c>
      <c r="E44" s="90" t="s">
        <v>379</v>
      </c>
      <c r="F44" s="90" t="s">
        <v>379</v>
      </c>
      <c r="G44" s="90" t="s">
        <v>379</v>
      </c>
      <c r="H44" s="90" t="s">
        <v>379</v>
      </c>
      <c r="I44" s="12" t="s">
        <v>286</v>
      </c>
    </row>
    <row r="45" spans="2:9" ht="20.100000000000001" customHeight="1">
      <c r="B45" s="56" t="s">
        <v>287</v>
      </c>
      <c r="C45" s="56" t="s">
        <v>288</v>
      </c>
      <c r="D45" s="90" t="s">
        <v>379</v>
      </c>
      <c r="E45" s="90" t="s">
        <v>379</v>
      </c>
      <c r="F45" s="90" t="s">
        <v>379</v>
      </c>
      <c r="G45" s="90" t="s">
        <v>379</v>
      </c>
      <c r="H45" s="90" t="s">
        <v>379</v>
      </c>
      <c r="I45" s="12" t="s">
        <v>289</v>
      </c>
    </row>
    <row r="46" spans="2:9" ht="20.100000000000001" customHeight="1">
      <c r="B46" s="56" t="s">
        <v>290</v>
      </c>
      <c r="C46" s="56" t="s">
        <v>291</v>
      </c>
      <c r="D46" s="90" t="s">
        <v>379</v>
      </c>
      <c r="E46" s="90" t="s">
        <v>379</v>
      </c>
      <c r="F46" s="90" t="s">
        <v>379</v>
      </c>
      <c r="G46" s="90" t="s">
        <v>379</v>
      </c>
      <c r="H46" s="90" t="s">
        <v>379</v>
      </c>
      <c r="I46" s="12" t="s">
        <v>292</v>
      </c>
    </row>
    <row r="47" spans="2:9" ht="20.100000000000001" customHeight="1">
      <c r="B47" s="56" t="s">
        <v>293</v>
      </c>
      <c r="C47" s="85" t="s">
        <v>294</v>
      </c>
      <c r="D47" s="90" t="s">
        <v>379</v>
      </c>
      <c r="E47" s="90" t="s">
        <v>379</v>
      </c>
      <c r="F47" s="90" t="s">
        <v>379</v>
      </c>
      <c r="G47" s="90" t="s">
        <v>379</v>
      </c>
      <c r="H47" s="90" t="s">
        <v>379</v>
      </c>
      <c r="I47" s="86" t="s">
        <v>295</v>
      </c>
    </row>
    <row r="48" spans="2:9" ht="20.100000000000001" customHeight="1">
      <c r="B48" s="56" t="s">
        <v>296</v>
      </c>
      <c r="C48" s="85" t="s">
        <v>297</v>
      </c>
      <c r="D48" s="90" t="s">
        <v>379</v>
      </c>
      <c r="E48" s="90" t="s">
        <v>379</v>
      </c>
      <c r="F48" s="90" t="s">
        <v>379</v>
      </c>
      <c r="G48" s="90" t="s">
        <v>379</v>
      </c>
      <c r="H48" s="90" t="s">
        <v>379</v>
      </c>
      <c r="I48" s="86" t="s">
        <v>298</v>
      </c>
    </row>
    <row r="49" spans="2:9" ht="20.100000000000001" customHeight="1">
      <c r="B49" s="55" t="s">
        <v>27</v>
      </c>
      <c r="C49" s="82"/>
      <c r="D49" s="83"/>
      <c r="E49" s="83"/>
      <c r="F49" s="83"/>
      <c r="G49" s="83"/>
      <c r="H49" s="83"/>
      <c r="I49" s="84" t="s">
        <v>299</v>
      </c>
    </row>
    <row r="50" spans="2:9" ht="20.100000000000001" customHeight="1">
      <c r="B50" s="56" t="s">
        <v>382</v>
      </c>
      <c r="C50" s="56" t="s">
        <v>32</v>
      </c>
      <c r="D50" s="90">
        <v>16.37</v>
      </c>
      <c r="E50" s="90">
        <v>16.37</v>
      </c>
      <c r="F50" s="90">
        <v>16.55</v>
      </c>
      <c r="G50" s="90">
        <v>16.5</v>
      </c>
      <c r="H50" s="90">
        <v>16.5</v>
      </c>
      <c r="I50" s="12" t="s">
        <v>33</v>
      </c>
    </row>
    <row r="51" spans="2:9" ht="20.100000000000001" customHeight="1">
      <c r="B51" s="56" t="s">
        <v>112</v>
      </c>
      <c r="C51" s="56" t="s">
        <v>113</v>
      </c>
      <c r="D51" s="90">
        <v>3.7</v>
      </c>
      <c r="E51" s="90">
        <v>3.7</v>
      </c>
      <c r="F51" s="90">
        <v>3.65</v>
      </c>
      <c r="G51" s="90">
        <v>3.7</v>
      </c>
      <c r="H51" s="90">
        <v>3.6</v>
      </c>
      <c r="I51" s="12" t="s">
        <v>300</v>
      </c>
    </row>
    <row r="52" spans="2:9" ht="20.100000000000001" customHeight="1">
      <c r="B52" s="55" t="s">
        <v>114</v>
      </c>
      <c r="C52" s="82"/>
      <c r="D52" s="83"/>
      <c r="E52" s="83"/>
      <c r="F52" s="83"/>
      <c r="G52" s="83"/>
      <c r="H52" s="83"/>
      <c r="I52" s="84" t="s">
        <v>116</v>
      </c>
    </row>
    <row r="53" spans="2:9" ht="20.100000000000001" customHeight="1">
      <c r="B53" s="56" t="s">
        <v>301</v>
      </c>
      <c r="C53" s="56" t="s">
        <v>162</v>
      </c>
      <c r="D53" s="90" t="s">
        <v>379</v>
      </c>
      <c r="E53" s="90" t="s">
        <v>379</v>
      </c>
      <c r="F53" s="90">
        <v>0.91</v>
      </c>
      <c r="G53" s="90">
        <v>0.91</v>
      </c>
      <c r="H53" s="90">
        <v>0.9</v>
      </c>
      <c r="I53" s="12" t="s">
        <v>163</v>
      </c>
    </row>
    <row r="54" spans="2:9" ht="20.100000000000001" customHeight="1">
      <c r="B54" s="56" t="s">
        <v>302</v>
      </c>
      <c r="C54" s="56" t="s">
        <v>148</v>
      </c>
      <c r="D54" s="90">
        <v>0.73</v>
      </c>
      <c r="E54" s="90">
        <v>0.76</v>
      </c>
      <c r="F54" s="90" t="s">
        <v>379</v>
      </c>
      <c r="G54" s="90" t="s">
        <v>379</v>
      </c>
      <c r="H54" s="90">
        <v>0.78</v>
      </c>
      <c r="I54" s="12" t="s">
        <v>149</v>
      </c>
    </row>
    <row r="55" spans="2:9" ht="20.100000000000001" customHeight="1">
      <c r="B55" s="56" t="s">
        <v>303</v>
      </c>
      <c r="C55" s="56" t="s">
        <v>209</v>
      </c>
      <c r="D55" s="90" t="s">
        <v>379</v>
      </c>
      <c r="E55" s="90" t="s">
        <v>379</v>
      </c>
      <c r="F55" s="90" t="s">
        <v>379</v>
      </c>
      <c r="G55" s="90" t="s">
        <v>379</v>
      </c>
      <c r="H55" s="90" t="s">
        <v>379</v>
      </c>
      <c r="I55" s="12" t="s">
        <v>304</v>
      </c>
    </row>
    <row r="56" spans="2:9" ht="20.100000000000001" customHeight="1">
      <c r="B56" s="56" t="s">
        <v>305</v>
      </c>
      <c r="C56" s="56" t="s">
        <v>206</v>
      </c>
      <c r="D56" s="90" t="s">
        <v>379</v>
      </c>
      <c r="E56" s="90" t="s">
        <v>379</v>
      </c>
      <c r="F56" s="90" t="s">
        <v>379</v>
      </c>
      <c r="G56" s="90" t="s">
        <v>379</v>
      </c>
      <c r="H56" s="90" t="s">
        <v>379</v>
      </c>
      <c r="I56" s="12" t="s">
        <v>210</v>
      </c>
    </row>
    <row r="57" spans="2:9" ht="20.100000000000001" customHeight="1">
      <c r="B57" s="56" t="s">
        <v>306</v>
      </c>
      <c r="C57" s="56" t="s">
        <v>307</v>
      </c>
      <c r="D57" s="90">
        <v>4.53</v>
      </c>
      <c r="E57" s="90">
        <v>4.4000000000000004</v>
      </c>
      <c r="F57" s="90">
        <v>4.3499999999999996</v>
      </c>
      <c r="G57" s="90">
        <v>4.34</v>
      </c>
      <c r="H57" s="90">
        <v>4.34</v>
      </c>
      <c r="I57" s="12" t="s">
        <v>308</v>
      </c>
    </row>
    <row r="58" spans="2:9" ht="20.100000000000001" customHeight="1">
      <c r="B58" s="55" t="s">
        <v>164</v>
      </c>
      <c r="C58" s="82"/>
      <c r="D58" s="83"/>
      <c r="E58" s="83"/>
      <c r="F58" s="83"/>
      <c r="G58" s="83"/>
      <c r="H58" s="83"/>
      <c r="I58" s="84" t="s">
        <v>168</v>
      </c>
    </row>
    <row r="59" spans="2:9" ht="20.100000000000001" customHeight="1">
      <c r="B59" s="56" t="s">
        <v>309</v>
      </c>
      <c r="C59" s="56" t="s">
        <v>310</v>
      </c>
      <c r="D59" s="90" t="s">
        <v>379</v>
      </c>
      <c r="E59" s="90" t="s">
        <v>379</v>
      </c>
      <c r="F59" s="90" t="s">
        <v>379</v>
      </c>
      <c r="G59" s="90" t="s">
        <v>379</v>
      </c>
      <c r="H59" s="90" t="s">
        <v>379</v>
      </c>
      <c r="I59" s="12" t="s">
        <v>311</v>
      </c>
    </row>
    <row r="60" spans="2:9" ht="20.100000000000001" customHeight="1">
      <c r="B60" s="56" t="s">
        <v>312</v>
      </c>
      <c r="C60" s="56" t="s">
        <v>313</v>
      </c>
      <c r="D60" s="90" t="s">
        <v>233</v>
      </c>
      <c r="E60" s="90" t="s">
        <v>233</v>
      </c>
      <c r="F60" s="90" t="s">
        <v>233</v>
      </c>
      <c r="G60" s="90" t="s">
        <v>233</v>
      </c>
      <c r="H60" s="90" t="s">
        <v>233</v>
      </c>
      <c r="I60" s="12" t="s">
        <v>314</v>
      </c>
    </row>
    <row r="61" spans="2:9" ht="20.100000000000001" customHeight="1">
      <c r="B61" s="56" t="s">
        <v>315</v>
      </c>
      <c r="C61" s="56" t="s">
        <v>316</v>
      </c>
      <c r="D61" s="90" t="s">
        <v>233</v>
      </c>
      <c r="E61" s="90" t="s">
        <v>233</v>
      </c>
      <c r="F61" s="90" t="s">
        <v>233</v>
      </c>
      <c r="G61" s="90" t="s">
        <v>233</v>
      </c>
      <c r="H61" s="90" t="s">
        <v>233</v>
      </c>
      <c r="I61" s="87" t="s">
        <v>317</v>
      </c>
    </row>
    <row r="62" spans="2:9" ht="20.100000000000001" customHeight="1">
      <c r="B62" s="56" t="s">
        <v>165</v>
      </c>
      <c r="C62" s="56" t="s">
        <v>166</v>
      </c>
      <c r="D62" s="90" t="s">
        <v>379</v>
      </c>
      <c r="E62" s="90" t="s">
        <v>379</v>
      </c>
      <c r="F62" s="90" t="s">
        <v>379</v>
      </c>
      <c r="G62" s="90" t="s">
        <v>379</v>
      </c>
      <c r="H62" s="90" t="s">
        <v>379</v>
      </c>
      <c r="I62" s="12" t="s">
        <v>167</v>
      </c>
    </row>
    <row r="63" spans="2:9" ht="20.100000000000001" customHeight="1">
      <c r="B63" s="56" t="s">
        <v>318</v>
      </c>
      <c r="C63" s="56" t="s">
        <v>319</v>
      </c>
      <c r="D63" s="90" t="s">
        <v>233</v>
      </c>
      <c r="E63" s="90" t="s">
        <v>233</v>
      </c>
      <c r="F63" s="90" t="s">
        <v>233</v>
      </c>
      <c r="G63" s="90" t="s">
        <v>233</v>
      </c>
      <c r="H63" s="90" t="s">
        <v>233</v>
      </c>
      <c r="I63" s="12" t="s">
        <v>320</v>
      </c>
    </row>
    <row r="64" spans="2:9" ht="20.100000000000001" customHeight="1">
      <c r="B64" s="56" t="s">
        <v>321</v>
      </c>
      <c r="C64" s="56" t="s">
        <v>322</v>
      </c>
      <c r="D64" s="90" t="s">
        <v>233</v>
      </c>
      <c r="E64" s="90" t="s">
        <v>233</v>
      </c>
      <c r="F64" s="90" t="s">
        <v>233</v>
      </c>
      <c r="G64" s="90" t="s">
        <v>233</v>
      </c>
      <c r="H64" s="90" t="s">
        <v>233</v>
      </c>
      <c r="I64" s="12" t="s">
        <v>323</v>
      </c>
    </row>
    <row r="65" spans="2:9" ht="23.25" customHeight="1">
      <c r="B65" s="169" t="s">
        <v>442</v>
      </c>
      <c r="C65" s="170"/>
      <c r="D65" s="170"/>
      <c r="E65" s="170"/>
      <c r="F65" s="170"/>
      <c r="G65" s="170"/>
      <c r="H65" s="170"/>
      <c r="I65" s="171"/>
    </row>
    <row r="66" spans="2:9" ht="23.25" customHeight="1">
      <c r="B66" s="172" t="s">
        <v>443</v>
      </c>
      <c r="C66" s="173"/>
      <c r="D66" s="173"/>
      <c r="E66" s="173"/>
      <c r="F66" s="173"/>
      <c r="G66" s="173"/>
      <c r="H66" s="173"/>
      <c r="I66" s="174"/>
    </row>
    <row r="67" spans="2:9" ht="20.100000000000001" customHeight="1">
      <c r="B67" s="175" t="s">
        <v>225</v>
      </c>
      <c r="C67" s="176" t="s">
        <v>119</v>
      </c>
      <c r="D67" s="177">
        <v>46131</v>
      </c>
      <c r="E67" s="177">
        <v>46132</v>
      </c>
      <c r="F67" s="177">
        <v>46133</v>
      </c>
      <c r="G67" s="177">
        <v>46134</v>
      </c>
      <c r="H67" s="177">
        <v>46135</v>
      </c>
      <c r="I67" s="175" t="s">
        <v>226</v>
      </c>
    </row>
    <row r="68" spans="2:9" ht="20.100000000000001" customHeight="1">
      <c r="B68" s="175"/>
      <c r="C68" s="176"/>
      <c r="D68" s="177"/>
      <c r="E68" s="177"/>
      <c r="F68" s="177"/>
      <c r="G68" s="177"/>
      <c r="H68" s="177"/>
      <c r="I68" s="175"/>
    </row>
    <row r="69" spans="2:9" ht="20.100000000000001" customHeight="1">
      <c r="B69" s="55" t="s">
        <v>324</v>
      </c>
      <c r="C69" s="82"/>
      <c r="D69" s="83"/>
      <c r="E69" s="83"/>
      <c r="F69" s="83"/>
      <c r="G69" s="83"/>
      <c r="H69" s="83"/>
      <c r="I69" s="84" t="s">
        <v>378</v>
      </c>
    </row>
    <row r="70" spans="2:9" ht="20.100000000000001" customHeight="1">
      <c r="B70" s="56" t="s">
        <v>325</v>
      </c>
      <c r="C70" s="56" t="s">
        <v>143</v>
      </c>
      <c r="D70" s="90">
        <v>4.3099999999999996</v>
      </c>
      <c r="E70" s="90">
        <v>4.4000000000000004</v>
      </c>
      <c r="F70" s="90">
        <v>4.4000000000000004</v>
      </c>
      <c r="G70" s="90">
        <v>4.5</v>
      </c>
      <c r="H70" s="90">
        <v>4.5</v>
      </c>
      <c r="I70" s="12" t="s">
        <v>144</v>
      </c>
    </row>
    <row r="71" spans="2:9" ht="20.100000000000001" customHeight="1">
      <c r="B71" s="56" t="s">
        <v>67</v>
      </c>
      <c r="C71" s="56" t="s">
        <v>68</v>
      </c>
      <c r="D71" s="90">
        <v>3.25</v>
      </c>
      <c r="E71" s="90">
        <v>3.26</v>
      </c>
      <c r="F71" s="90">
        <v>3.2</v>
      </c>
      <c r="G71" s="90">
        <v>3.24</v>
      </c>
      <c r="H71" s="90">
        <v>3.2</v>
      </c>
      <c r="I71" s="12" t="s">
        <v>69</v>
      </c>
    </row>
    <row r="72" spans="2:9" ht="20.100000000000001" customHeight="1">
      <c r="B72" s="56" t="s">
        <v>326</v>
      </c>
      <c r="C72" s="56" t="s">
        <v>177</v>
      </c>
      <c r="D72" s="90">
        <v>0.71</v>
      </c>
      <c r="E72" s="90" t="s">
        <v>379</v>
      </c>
      <c r="F72" s="90" t="s">
        <v>379</v>
      </c>
      <c r="G72" s="90" t="s">
        <v>379</v>
      </c>
      <c r="H72" s="90" t="s">
        <v>379</v>
      </c>
      <c r="I72" s="12" t="s">
        <v>179</v>
      </c>
    </row>
    <row r="73" spans="2:9" ht="20.100000000000001" customHeight="1">
      <c r="B73" s="56" t="s">
        <v>327</v>
      </c>
      <c r="C73" s="56" t="s">
        <v>328</v>
      </c>
      <c r="D73" s="90" t="s">
        <v>233</v>
      </c>
      <c r="E73" s="90" t="s">
        <v>233</v>
      </c>
      <c r="F73" s="90" t="s">
        <v>233</v>
      </c>
      <c r="G73" s="90" t="s">
        <v>233</v>
      </c>
      <c r="H73" s="90" t="s">
        <v>233</v>
      </c>
      <c r="I73" s="12" t="s">
        <v>329</v>
      </c>
    </row>
    <row r="74" spans="2:9" ht="20.100000000000001" customHeight="1">
      <c r="B74" s="56" t="s">
        <v>70</v>
      </c>
      <c r="C74" s="56" t="s">
        <v>71</v>
      </c>
      <c r="D74" s="90">
        <v>23.4</v>
      </c>
      <c r="E74" s="90">
        <v>23.24</v>
      </c>
      <c r="F74" s="90">
        <v>23.12</v>
      </c>
      <c r="G74" s="90">
        <v>23.2</v>
      </c>
      <c r="H74" s="90">
        <v>23.2</v>
      </c>
      <c r="I74" s="12" t="s">
        <v>72</v>
      </c>
    </row>
    <row r="75" spans="2:9" ht="20.100000000000001" customHeight="1">
      <c r="B75" s="56" t="s">
        <v>330</v>
      </c>
      <c r="C75" s="56" t="s">
        <v>178</v>
      </c>
      <c r="D75" s="90">
        <v>1.7</v>
      </c>
      <c r="E75" s="90">
        <v>1.7</v>
      </c>
      <c r="F75" s="90">
        <v>1.7</v>
      </c>
      <c r="G75" s="90">
        <v>1.7</v>
      </c>
      <c r="H75" s="90">
        <v>1.76</v>
      </c>
      <c r="I75" s="12" t="s">
        <v>180</v>
      </c>
    </row>
    <row r="76" spans="2:9" ht="20.100000000000001" customHeight="1">
      <c r="B76" s="56" t="s">
        <v>331</v>
      </c>
      <c r="C76" s="56" t="s">
        <v>214</v>
      </c>
      <c r="D76" s="90">
        <v>1.1100000000000001</v>
      </c>
      <c r="E76" s="90">
        <v>1.1100000000000001</v>
      </c>
      <c r="F76" s="90">
        <v>1.1499999999999999</v>
      </c>
      <c r="G76" s="90">
        <v>1.2</v>
      </c>
      <c r="H76" s="90">
        <v>1.25</v>
      </c>
      <c r="I76" s="12" t="s">
        <v>215</v>
      </c>
    </row>
    <row r="77" spans="2:9" ht="20.100000000000001" customHeight="1">
      <c r="B77" s="56" t="s">
        <v>332</v>
      </c>
      <c r="C77" s="56" t="s">
        <v>201</v>
      </c>
      <c r="D77" s="90">
        <v>1.81</v>
      </c>
      <c r="E77" s="90">
        <v>1.81</v>
      </c>
      <c r="F77" s="90">
        <v>1.74</v>
      </c>
      <c r="G77" s="90">
        <v>1.74</v>
      </c>
      <c r="H77" s="90">
        <v>1.77</v>
      </c>
      <c r="I77" s="12" t="s">
        <v>202</v>
      </c>
    </row>
    <row r="78" spans="2:9" ht="20.100000000000001" customHeight="1">
      <c r="B78" s="56" t="s">
        <v>212</v>
      </c>
      <c r="C78" s="56" t="s">
        <v>211</v>
      </c>
      <c r="D78" s="90">
        <v>7</v>
      </c>
      <c r="E78" s="90" t="s">
        <v>379</v>
      </c>
      <c r="F78" s="90" t="s">
        <v>379</v>
      </c>
      <c r="G78" s="90">
        <v>7</v>
      </c>
      <c r="H78" s="90" t="s">
        <v>379</v>
      </c>
      <c r="I78" s="87" t="s">
        <v>217</v>
      </c>
    </row>
    <row r="79" spans="2:9" ht="20.100000000000001" customHeight="1">
      <c r="B79" s="56" t="s">
        <v>117</v>
      </c>
      <c r="C79" s="56" t="s">
        <v>118</v>
      </c>
      <c r="D79" s="90" t="s">
        <v>379</v>
      </c>
      <c r="E79" s="90">
        <v>0.6</v>
      </c>
      <c r="F79" s="90" t="s">
        <v>379</v>
      </c>
      <c r="G79" s="90">
        <v>0.6</v>
      </c>
      <c r="H79" s="90">
        <v>0.6</v>
      </c>
      <c r="I79" s="87" t="s">
        <v>333</v>
      </c>
    </row>
    <row r="80" spans="2:9" ht="20.100000000000001" customHeight="1">
      <c r="B80" s="56" t="s">
        <v>334</v>
      </c>
      <c r="C80" s="85" t="s">
        <v>335</v>
      </c>
      <c r="D80" s="90" t="s">
        <v>379</v>
      </c>
      <c r="E80" s="90" t="s">
        <v>379</v>
      </c>
      <c r="F80" s="90" t="s">
        <v>379</v>
      </c>
      <c r="G80" s="90" t="s">
        <v>379</v>
      </c>
      <c r="H80" s="90" t="s">
        <v>379</v>
      </c>
      <c r="I80" s="88" t="s">
        <v>336</v>
      </c>
    </row>
    <row r="81" spans="2:9" ht="20.100000000000001" customHeight="1">
      <c r="B81" s="55" t="s">
        <v>76</v>
      </c>
      <c r="C81" s="82"/>
      <c r="D81" s="83"/>
      <c r="E81" s="83"/>
      <c r="F81" s="83"/>
      <c r="G81" s="83"/>
      <c r="H81" s="83"/>
      <c r="I81" s="84" t="s">
        <v>30</v>
      </c>
    </row>
    <row r="82" spans="2:9" ht="20.100000000000001" customHeight="1">
      <c r="B82" s="56" t="s">
        <v>56</v>
      </c>
      <c r="C82" s="56" t="s">
        <v>57</v>
      </c>
      <c r="D82" s="90">
        <v>2.2000000000000002</v>
      </c>
      <c r="E82" s="90">
        <v>2.2000000000000002</v>
      </c>
      <c r="F82" s="90">
        <v>2.23</v>
      </c>
      <c r="G82" s="90">
        <v>2.25</v>
      </c>
      <c r="H82" s="90">
        <v>2.2799999999999998</v>
      </c>
      <c r="I82" s="12" t="s">
        <v>58</v>
      </c>
    </row>
    <row r="83" spans="2:9" ht="20.100000000000001" customHeight="1">
      <c r="B83" s="56" t="s">
        <v>156</v>
      </c>
      <c r="C83" s="56" t="s">
        <v>155</v>
      </c>
      <c r="D83" s="90">
        <v>5.5</v>
      </c>
      <c r="E83" s="90">
        <v>5.5</v>
      </c>
      <c r="F83" s="90">
        <v>5.5</v>
      </c>
      <c r="G83" s="90">
        <v>5.5</v>
      </c>
      <c r="H83" s="90">
        <v>5.5</v>
      </c>
      <c r="I83" s="12" t="s">
        <v>157</v>
      </c>
    </row>
    <row r="84" spans="2:9" ht="20.100000000000001" customHeight="1">
      <c r="B84" s="56" t="s">
        <v>186</v>
      </c>
      <c r="C84" s="56" t="s">
        <v>184</v>
      </c>
      <c r="D84" s="90">
        <v>18.75</v>
      </c>
      <c r="E84" s="90">
        <v>19</v>
      </c>
      <c r="F84" s="90">
        <v>19</v>
      </c>
      <c r="G84" s="90" t="s">
        <v>379</v>
      </c>
      <c r="H84" s="90">
        <v>19.25</v>
      </c>
      <c r="I84" s="12" t="s">
        <v>195</v>
      </c>
    </row>
    <row r="85" spans="2:9" ht="20.100000000000001" customHeight="1">
      <c r="B85" s="56" t="s">
        <v>337</v>
      </c>
      <c r="C85" s="56" t="s">
        <v>338</v>
      </c>
      <c r="D85" s="90" t="s">
        <v>379</v>
      </c>
      <c r="E85" s="90" t="s">
        <v>379</v>
      </c>
      <c r="F85" s="90" t="s">
        <v>379</v>
      </c>
      <c r="G85" s="90">
        <v>2.86</v>
      </c>
      <c r="H85" s="90" t="s">
        <v>379</v>
      </c>
      <c r="I85" s="12" t="s">
        <v>339</v>
      </c>
    </row>
    <row r="86" spans="2:9" ht="20.100000000000001" customHeight="1">
      <c r="B86" s="56" t="s">
        <v>59</v>
      </c>
      <c r="C86" s="56" t="s">
        <v>34</v>
      </c>
      <c r="D86" s="90">
        <v>6.33</v>
      </c>
      <c r="E86" s="90">
        <v>6.25</v>
      </c>
      <c r="F86" s="90">
        <v>6.24</v>
      </c>
      <c r="G86" s="90">
        <v>6.23</v>
      </c>
      <c r="H86" s="90">
        <v>6.2</v>
      </c>
      <c r="I86" s="12" t="s">
        <v>35</v>
      </c>
    </row>
    <row r="87" spans="2:9" ht="20.100000000000001" customHeight="1">
      <c r="B87" s="56" t="s">
        <v>60</v>
      </c>
      <c r="C87" s="56" t="s">
        <v>41</v>
      </c>
      <c r="D87" s="90" t="s">
        <v>379</v>
      </c>
      <c r="E87" s="90">
        <v>2.4500000000000002</v>
      </c>
      <c r="F87" s="90" t="s">
        <v>379</v>
      </c>
      <c r="G87" s="90">
        <v>2.4500000000000002</v>
      </c>
      <c r="H87" s="90" t="s">
        <v>379</v>
      </c>
      <c r="I87" s="12" t="s">
        <v>61</v>
      </c>
    </row>
    <row r="88" spans="2:9" ht="20.100000000000001" customHeight="1">
      <c r="B88" s="56" t="s">
        <v>340</v>
      </c>
      <c r="C88" s="56" t="s">
        <v>77</v>
      </c>
      <c r="D88" s="90">
        <v>1.3</v>
      </c>
      <c r="E88" s="90">
        <v>1.35</v>
      </c>
      <c r="F88" s="90">
        <v>1.37</v>
      </c>
      <c r="G88" s="90">
        <v>1.41</v>
      </c>
      <c r="H88" s="90" t="s">
        <v>379</v>
      </c>
      <c r="I88" s="12" t="s">
        <v>78</v>
      </c>
    </row>
    <row r="89" spans="2:9" ht="20.100000000000001" customHeight="1">
      <c r="B89" s="56" t="s">
        <v>341</v>
      </c>
      <c r="C89" s="56" t="s">
        <v>342</v>
      </c>
      <c r="D89" s="90">
        <v>1.22</v>
      </c>
      <c r="E89" s="90">
        <v>1.21</v>
      </c>
      <c r="F89" s="90">
        <v>1.21</v>
      </c>
      <c r="G89" s="90">
        <v>1.21</v>
      </c>
      <c r="H89" s="90">
        <v>1.2</v>
      </c>
      <c r="I89" s="12" t="s">
        <v>343</v>
      </c>
    </row>
    <row r="90" spans="2:9" ht="20.100000000000001" customHeight="1">
      <c r="B90" s="56" t="s">
        <v>344</v>
      </c>
      <c r="C90" s="56" t="s">
        <v>145</v>
      </c>
      <c r="D90" s="90">
        <v>1.89</v>
      </c>
      <c r="E90" s="90">
        <v>1.86</v>
      </c>
      <c r="F90" s="90" t="s">
        <v>379</v>
      </c>
      <c r="G90" s="90">
        <v>1.88</v>
      </c>
      <c r="H90" s="90">
        <v>1.89</v>
      </c>
      <c r="I90" s="12" t="s">
        <v>146</v>
      </c>
    </row>
    <row r="91" spans="2:9" ht="20.100000000000001" customHeight="1">
      <c r="B91" s="56" t="s">
        <v>103</v>
      </c>
      <c r="C91" s="56" t="s">
        <v>79</v>
      </c>
      <c r="D91" s="90">
        <v>1.7</v>
      </c>
      <c r="E91" s="90">
        <v>1.62</v>
      </c>
      <c r="F91" s="90">
        <v>1.62</v>
      </c>
      <c r="G91" s="90">
        <v>1.6</v>
      </c>
      <c r="H91" s="90">
        <v>1.6</v>
      </c>
      <c r="I91" s="12" t="s">
        <v>80</v>
      </c>
    </row>
    <row r="92" spans="2:9" ht="20.100000000000001" customHeight="1">
      <c r="B92" s="56" t="s">
        <v>62</v>
      </c>
      <c r="C92" s="56" t="s">
        <v>46</v>
      </c>
      <c r="D92" s="90">
        <v>2.4</v>
      </c>
      <c r="E92" s="90" t="s">
        <v>379</v>
      </c>
      <c r="F92" s="90" t="s">
        <v>379</v>
      </c>
      <c r="G92" s="90">
        <v>2.4</v>
      </c>
      <c r="H92" s="90" t="s">
        <v>379</v>
      </c>
      <c r="I92" s="12" t="s">
        <v>44</v>
      </c>
    </row>
    <row r="93" spans="2:9" ht="20.100000000000001" customHeight="1">
      <c r="B93" s="56" t="s">
        <v>81</v>
      </c>
      <c r="C93" s="56" t="s">
        <v>82</v>
      </c>
      <c r="D93" s="90">
        <v>2.9</v>
      </c>
      <c r="E93" s="90">
        <v>2.88</v>
      </c>
      <c r="F93" s="90">
        <v>2.89</v>
      </c>
      <c r="G93" s="90">
        <v>2.83</v>
      </c>
      <c r="H93" s="90">
        <v>2.8</v>
      </c>
      <c r="I93" s="12" t="s">
        <v>83</v>
      </c>
    </row>
    <row r="94" spans="2:9" ht="20.100000000000001" customHeight="1">
      <c r="B94" s="56" t="s">
        <v>127</v>
      </c>
      <c r="C94" s="56" t="s">
        <v>126</v>
      </c>
      <c r="D94" s="90" t="s">
        <v>379</v>
      </c>
      <c r="E94" s="90" t="s">
        <v>379</v>
      </c>
      <c r="F94" s="90" t="s">
        <v>379</v>
      </c>
      <c r="G94" s="90" t="s">
        <v>379</v>
      </c>
      <c r="H94" s="90">
        <v>6.05</v>
      </c>
      <c r="I94" s="12" t="s">
        <v>129</v>
      </c>
    </row>
    <row r="95" spans="2:9" ht="20.100000000000001" customHeight="1">
      <c r="B95" s="56" t="s">
        <v>187</v>
      </c>
      <c r="C95" s="56" t="s">
        <v>185</v>
      </c>
      <c r="D95" s="90">
        <v>1.24</v>
      </c>
      <c r="E95" s="90" t="s">
        <v>379</v>
      </c>
      <c r="F95" s="90" t="s">
        <v>379</v>
      </c>
      <c r="G95" s="90">
        <v>1.22</v>
      </c>
      <c r="H95" s="90">
        <v>1.22</v>
      </c>
      <c r="I95" s="12" t="s">
        <v>194</v>
      </c>
    </row>
    <row r="96" spans="2:9" ht="20.100000000000001" customHeight="1">
      <c r="B96" s="56" t="s">
        <v>345</v>
      </c>
      <c r="C96" s="56" t="s">
        <v>154</v>
      </c>
      <c r="D96" s="90" t="s">
        <v>379</v>
      </c>
      <c r="E96" s="90" t="s">
        <v>379</v>
      </c>
      <c r="F96" s="90" t="s">
        <v>379</v>
      </c>
      <c r="G96" s="90" t="s">
        <v>379</v>
      </c>
      <c r="H96" s="90" t="s">
        <v>379</v>
      </c>
      <c r="I96" s="12" t="s">
        <v>158</v>
      </c>
    </row>
    <row r="97" spans="2:9" ht="20.100000000000001" customHeight="1">
      <c r="B97" s="56" t="s">
        <v>84</v>
      </c>
      <c r="C97" s="56" t="s">
        <v>85</v>
      </c>
      <c r="D97" s="90">
        <v>2.2999999999999998</v>
      </c>
      <c r="E97" s="90">
        <v>2.2999999999999998</v>
      </c>
      <c r="F97" s="90" t="s">
        <v>379</v>
      </c>
      <c r="G97" s="90">
        <v>2.29</v>
      </c>
      <c r="H97" s="90" t="s">
        <v>379</v>
      </c>
      <c r="I97" s="12" t="s">
        <v>86</v>
      </c>
    </row>
    <row r="98" spans="2:9" ht="20.100000000000001" customHeight="1">
      <c r="B98" s="56" t="s">
        <v>87</v>
      </c>
      <c r="C98" s="56" t="s">
        <v>88</v>
      </c>
      <c r="D98" s="90">
        <v>2.6</v>
      </c>
      <c r="E98" s="90">
        <v>2.63</v>
      </c>
      <c r="F98" s="90">
        <v>2.59</v>
      </c>
      <c r="G98" s="90">
        <v>2.61</v>
      </c>
      <c r="H98" s="90">
        <v>2.61</v>
      </c>
      <c r="I98" s="12" t="s">
        <v>89</v>
      </c>
    </row>
    <row r="99" spans="2:9" ht="20.100000000000001" customHeight="1">
      <c r="B99" s="56" t="s">
        <v>346</v>
      </c>
      <c r="C99" s="56" t="s">
        <v>347</v>
      </c>
      <c r="D99" s="90" t="s">
        <v>379</v>
      </c>
      <c r="E99" s="90" t="s">
        <v>379</v>
      </c>
      <c r="F99" s="90" t="s">
        <v>379</v>
      </c>
      <c r="G99" s="90" t="s">
        <v>379</v>
      </c>
      <c r="H99" s="90" t="s">
        <v>379</v>
      </c>
      <c r="I99" s="12" t="s">
        <v>348</v>
      </c>
    </row>
    <row r="100" spans="2:9" ht="20.100000000000001" customHeight="1">
      <c r="B100" s="56" t="s">
        <v>349</v>
      </c>
      <c r="C100" s="56" t="s">
        <v>191</v>
      </c>
      <c r="D100" s="90">
        <v>1.3</v>
      </c>
      <c r="E100" s="90" t="s">
        <v>379</v>
      </c>
      <c r="F100" s="90">
        <v>1.3</v>
      </c>
      <c r="G100" s="90" t="s">
        <v>379</v>
      </c>
      <c r="H100" s="90" t="s">
        <v>379</v>
      </c>
      <c r="I100" s="12" t="s">
        <v>192</v>
      </c>
    </row>
    <row r="101" spans="2:9" ht="20.100000000000001" customHeight="1">
      <c r="B101" s="56" t="s">
        <v>350</v>
      </c>
      <c r="C101" s="56" t="s">
        <v>131</v>
      </c>
      <c r="D101" s="90" t="s">
        <v>379</v>
      </c>
      <c r="E101" s="90">
        <v>0.9</v>
      </c>
      <c r="F101" s="90" t="s">
        <v>379</v>
      </c>
      <c r="G101" s="90">
        <v>0.9</v>
      </c>
      <c r="H101" s="90">
        <v>0.9</v>
      </c>
      <c r="I101" s="89" t="s">
        <v>132</v>
      </c>
    </row>
    <row r="102" spans="2:9" ht="20.100000000000001" customHeight="1">
      <c r="B102" s="55" t="s">
        <v>351</v>
      </c>
      <c r="C102" s="82"/>
      <c r="D102" s="83"/>
      <c r="E102" s="83"/>
      <c r="F102" s="83"/>
      <c r="G102" s="83"/>
      <c r="H102" s="83"/>
      <c r="I102" s="84" t="s">
        <v>63</v>
      </c>
    </row>
    <row r="103" spans="2:9" ht="20.100000000000001" customHeight="1">
      <c r="B103" s="56" t="s">
        <v>101</v>
      </c>
      <c r="C103" s="56" t="s">
        <v>102</v>
      </c>
      <c r="D103" s="90">
        <v>18.100000000000001</v>
      </c>
      <c r="E103" s="90">
        <v>18.350000000000001</v>
      </c>
      <c r="F103" s="90">
        <v>18.350000000000001</v>
      </c>
      <c r="G103" s="90">
        <v>18.34</v>
      </c>
      <c r="H103" s="90">
        <v>18.25</v>
      </c>
      <c r="I103" s="12" t="s">
        <v>104</v>
      </c>
    </row>
    <row r="104" spans="2:9" ht="20.100000000000001" customHeight="1">
      <c r="B104" s="56" t="s">
        <v>90</v>
      </c>
      <c r="C104" s="56" t="s">
        <v>91</v>
      </c>
      <c r="D104" s="90" t="s">
        <v>379</v>
      </c>
      <c r="E104" s="90">
        <v>9.0500000000000007</v>
      </c>
      <c r="F104" s="90">
        <v>9.14</v>
      </c>
      <c r="G104" s="90">
        <v>9.14</v>
      </c>
      <c r="H104" s="90">
        <v>9.1</v>
      </c>
      <c r="I104" s="12" t="s">
        <v>92</v>
      </c>
    </row>
    <row r="105" spans="2:9" ht="20.100000000000001" customHeight="1">
      <c r="B105" s="56" t="s">
        <v>174</v>
      </c>
      <c r="C105" s="56" t="s">
        <v>175</v>
      </c>
      <c r="D105" s="90" t="s">
        <v>379</v>
      </c>
      <c r="E105" s="90">
        <v>102</v>
      </c>
      <c r="F105" s="90" t="s">
        <v>379</v>
      </c>
      <c r="G105" s="90" t="s">
        <v>379</v>
      </c>
      <c r="H105" s="90" t="s">
        <v>379</v>
      </c>
      <c r="I105" s="12" t="s">
        <v>176</v>
      </c>
    </row>
    <row r="106" spans="2:9" ht="20.100000000000001" customHeight="1">
      <c r="B106" s="56" t="s">
        <v>109</v>
      </c>
      <c r="C106" s="56" t="s">
        <v>110</v>
      </c>
      <c r="D106" s="90">
        <v>11.75</v>
      </c>
      <c r="E106" s="90" t="s">
        <v>379</v>
      </c>
      <c r="F106" s="90">
        <v>11.75</v>
      </c>
      <c r="G106" s="90">
        <v>11.75</v>
      </c>
      <c r="H106" s="90">
        <v>11.75</v>
      </c>
      <c r="I106" s="12" t="s">
        <v>111</v>
      </c>
    </row>
    <row r="107" spans="2:9" ht="20.100000000000001" customHeight="1">
      <c r="B107" s="56" t="s">
        <v>377</v>
      </c>
      <c r="C107" s="56" t="s">
        <v>105</v>
      </c>
      <c r="D107" s="90" t="s">
        <v>379</v>
      </c>
      <c r="E107" s="90">
        <v>9.25</v>
      </c>
      <c r="F107" s="90" t="s">
        <v>379</v>
      </c>
      <c r="G107" s="90" t="s">
        <v>379</v>
      </c>
      <c r="H107" s="90" t="s">
        <v>379</v>
      </c>
      <c r="I107" s="12" t="s">
        <v>108</v>
      </c>
    </row>
    <row r="108" spans="2:9" ht="20.100000000000001" customHeight="1">
      <c r="B108" s="56" t="s">
        <v>352</v>
      </c>
      <c r="C108" s="56" t="s">
        <v>353</v>
      </c>
      <c r="D108" s="90">
        <v>13.8</v>
      </c>
      <c r="E108" s="90">
        <v>14</v>
      </c>
      <c r="F108" s="90">
        <v>14.5</v>
      </c>
      <c r="G108" s="90">
        <v>14.25</v>
      </c>
      <c r="H108" s="90">
        <v>14.05</v>
      </c>
      <c r="I108" s="12" t="s">
        <v>354</v>
      </c>
    </row>
    <row r="109" spans="2:9" ht="20.100000000000001" customHeight="1">
      <c r="B109" s="56" t="s">
        <v>125</v>
      </c>
      <c r="C109" s="56" t="s">
        <v>124</v>
      </c>
      <c r="D109" s="90" t="s">
        <v>379</v>
      </c>
      <c r="E109" s="90">
        <v>50</v>
      </c>
      <c r="F109" s="90">
        <v>50</v>
      </c>
      <c r="G109" s="90">
        <v>50</v>
      </c>
      <c r="H109" s="90" t="s">
        <v>379</v>
      </c>
      <c r="I109" s="12" t="s">
        <v>130</v>
      </c>
    </row>
    <row r="110" spans="2:9" ht="20.100000000000001" customHeight="1">
      <c r="B110" s="56" t="s">
        <v>355</v>
      </c>
      <c r="C110" s="56" t="s">
        <v>213</v>
      </c>
      <c r="D110" s="90">
        <v>22.98</v>
      </c>
      <c r="E110" s="90">
        <v>22.98</v>
      </c>
      <c r="F110" s="90">
        <v>22.98</v>
      </c>
      <c r="G110" s="90" t="s">
        <v>379</v>
      </c>
      <c r="H110" s="90">
        <v>23</v>
      </c>
      <c r="I110" s="12" t="s">
        <v>216</v>
      </c>
    </row>
    <row r="111" spans="2:9" ht="20.100000000000001" customHeight="1">
      <c r="B111" s="56" t="s">
        <v>356</v>
      </c>
      <c r="C111" s="56" t="s">
        <v>172</v>
      </c>
      <c r="D111" s="90">
        <v>32.200000000000003</v>
      </c>
      <c r="E111" s="90">
        <v>32.200000000000003</v>
      </c>
      <c r="F111" s="90">
        <v>32.15</v>
      </c>
      <c r="G111" s="90">
        <v>32.15</v>
      </c>
      <c r="H111" s="90">
        <v>30.55</v>
      </c>
      <c r="I111" s="87" t="s">
        <v>173</v>
      </c>
    </row>
    <row r="112" spans="2:9" ht="20.100000000000001" customHeight="1">
      <c r="B112" s="55" t="s">
        <v>357</v>
      </c>
      <c r="C112" s="82"/>
      <c r="D112" s="83"/>
      <c r="E112" s="83"/>
      <c r="F112" s="83"/>
      <c r="G112" s="83"/>
      <c r="H112" s="83"/>
      <c r="I112" s="84" t="s">
        <v>29</v>
      </c>
    </row>
    <row r="113" spans="2:9" ht="20.100000000000001" customHeight="1">
      <c r="B113" s="56" t="s">
        <v>358</v>
      </c>
      <c r="C113" s="56" t="s">
        <v>218</v>
      </c>
      <c r="D113" s="90">
        <v>0.36</v>
      </c>
      <c r="E113" s="90">
        <v>0.36</v>
      </c>
      <c r="F113" s="90">
        <v>0.37</v>
      </c>
      <c r="G113" s="90">
        <v>0.37</v>
      </c>
      <c r="H113" s="90">
        <v>0.37</v>
      </c>
      <c r="I113" s="12" t="s">
        <v>219</v>
      </c>
    </row>
    <row r="114" spans="2:9" ht="20.100000000000001" customHeight="1">
      <c r="B114" s="56" t="s">
        <v>221</v>
      </c>
      <c r="C114" s="56" t="s">
        <v>222</v>
      </c>
      <c r="D114" s="90" t="s">
        <v>379</v>
      </c>
      <c r="E114" s="90" t="s">
        <v>379</v>
      </c>
      <c r="F114" s="90">
        <v>2.11</v>
      </c>
      <c r="G114" s="90" t="s">
        <v>379</v>
      </c>
      <c r="H114" s="90" t="s">
        <v>379</v>
      </c>
      <c r="I114" s="12" t="s">
        <v>224</v>
      </c>
    </row>
    <row r="115" spans="2:9" ht="20.100000000000001" customHeight="1">
      <c r="B115" s="56" t="s">
        <v>359</v>
      </c>
      <c r="C115" s="56" t="s">
        <v>204</v>
      </c>
      <c r="D115" s="90" t="s">
        <v>379</v>
      </c>
      <c r="E115" s="90" t="s">
        <v>379</v>
      </c>
      <c r="F115" s="90" t="s">
        <v>379</v>
      </c>
      <c r="G115" s="90" t="s">
        <v>379</v>
      </c>
      <c r="H115" s="90" t="s">
        <v>379</v>
      </c>
      <c r="I115" s="12" t="s">
        <v>205</v>
      </c>
    </row>
    <row r="116" spans="2:9" ht="20.100000000000001" customHeight="1">
      <c r="B116" s="56" t="s">
        <v>360</v>
      </c>
      <c r="C116" s="56" t="s">
        <v>141</v>
      </c>
      <c r="D116" s="90">
        <v>4.9000000000000004</v>
      </c>
      <c r="E116" s="90">
        <v>4.9000000000000004</v>
      </c>
      <c r="F116" s="90">
        <v>4.9000000000000004</v>
      </c>
      <c r="G116" s="90">
        <v>4.87</v>
      </c>
      <c r="H116" s="90">
        <v>4.8899999999999997</v>
      </c>
      <c r="I116" s="12" t="s">
        <v>142</v>
      </c>
    </row>
    <row r="117" spans="2:9" ht="20.100000000000001" customHeight="1">
      <c r="B117" s="56" t="s">
        <v>361</v>
      </c>
      <c r="C117" s="56" t="s">
        <v>362</v>
      </c>
      <c r="D117" s="90">
        <v>4.3</v>
      </c>
      <c r="E117" s="90">
        <v>4.3</v>
      </c>
      <c r="F117" s="90" t="s">
        <v>379</v>
      </c>
      <c r="G117" s="90" t="s">
        <v>379</v>
      </c>
      <c r="H117" s="90" t="s">
        <v>379</v>
      </c>
      <c r="I117" s="12" t="s">
        <v>363</v>
      </c>
    </row>
    <row r="118" spans="2:9" ht="20.100000000000001" customHeight="1">
      <c r="B118" s="56" t="s">
        <v>364</v>
      </c>
      <c r="C118" s="56" t="s">
        <v>188</v>
      </c>
      <c r="D118" s="90">
        <v>10</v>
      </c>
      <c r="E118" s="90">
        <v>10</v>
      </c>
      <c r="F118" s="90" t="s">
        <v>379</v>
      </c>
      <c r="G118" s="90" t="s">
        <v>379</v>
      </c>
      <c r="H118" s="90" t="s">
        <v>379</v>
      </c>
      <c r="I118" s="12" t="s">
        <v>193</v>
      </c>
    </row>
    <row r="119" spans="2:9" ht="20.100000000000001" customHeight="1">
      <c r="B119" s="56" t="s">
        <v>365</v>
      </c>
      <c r="C119" s="56" t="s">
        <v>366</v>
      </c>
      <c r="D119" s="90">
        <v>9.0299999999999994</v>
      </c>
      <c r="E119" s="90">
        <v>9.48</v>
      </c>
      <c r="F119" s="90">
        <v>9.92</v>
      </c>
      <c r="G119" s="90">
        <v>10.1</v>
      </c>
      <c r="H119" s="90">
        <v>10.5</v>
      </c>
      <c r="I119" s="12" t="s">
        <v>367</v>
      </c>
    </row>
    <row r="120" spans="2:9" ht="20.100000000000001" customHeight="1">
      <c r="B120" s="56" t="s">
        <v>368</v>
      </c>
      <c r="C120" s="56" t="s">
        <v>369</v>
      </c>
      <c r="D120" s="90" t="s">
        <v>379</v>
      </c>
      <c r="E120" s="90" t="s">
        <v>379</v>
      </c>
      <c r="F120" s="90" t="s">
        <v>379</v>
      </c>
      <c r="G120" s="90" t="s">
        <v>379</v>
      </c>
      <c r="H120" s="90" t="s">
        <v>379</v>
      </c>
      <c r="I120" s="12" t="s">
        <v>370</v>
      </c>
    </row>
  </sheetData>
  <mergeCells count="20">
    <mergeCell ref="B1:I1"/>
    <mergeCell ref="B2:I2"/>
    <mergeCell ref="B3:B4"/>
    <mergeCell ref="C3:C4"/>
    <mergeCell ref="D3:D4"/>
    <mergeCell ref="I3:I4"/>
    <mergeCell ref="H3:H4"/>
    <mergeCell ref="E3:E4"/>
    <mergeCell ref="F3:F4"/>
    <mergeCell ref="G3:G4"/>
    <mergeCell ref="B65:I65"/>
    <mergeCell ref="B66:I66"/>
    <mergeCell ref="B67:B68"/>
    <mergeCell ref="C67:C68"/>
    <mergeCell ref="I67:I68"/>
    <mergeCell ref="D67:D68"/>
    <mergeCell ref="H67:H68"/>
    <mergeCell ref="E67:E68"/>
    <mergeCell ref="F67:F68"/>
    <mergeCell ref="G67:G68"/>
  </mergeCells>
  <phoneticPr fontId="84" type="noConversion"/>
  <pageMargins left="0" right="0.25" top="0" bottom="0" header="0.31496062992126" footer="0.31496062992126"/>
  <pageSetup paperSize="9" scale="6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74"/>
  <sheetViews>
    <sheetView rightToLeft="1" topLeftCell="A46" zoomScale="115" zoomScaleNormal="115" workbookViewId="0">
      <selection activeCell="N64" sqref="A64:N68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0" t="s">
        <v>4</v>
      </c>
      <c r="B1" s="178" t="s">
        <v>448</v>
      </c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</row>
    <row r="2" spans="1:14" ht="28.5" customHeight="1">
      <c r="A2" s="24" t="s">
        <v>5</v>
      </c>
      <c r="B2" s="184" t="s">
        <v>449</v>
      </c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</row>
    <row r="3" spans="1:14" ht="50.25" customHeight="1">
      <c r="A3" s="26" t="s">
        <v>0</v>
      </c>
      <c r="B3" s="27" t="s">
        <v>6</v>
      </c>
      <c r="C3" s="27" t="s">
        <v>7</v>
      </c>
      <c r="D3" s="27" t="s">
        <v>8</v>
      </c>
      <c r="E3" s="27" t="s">
        <v>9</v>
      </c>
      <c r="F3" s="27" t="s">
        <v>22</v>
      </c>
      <c r="G3" s="27" t="s">
        <v>2</v>
      </c>
      <c r="H3" s="27" t="s">
        <v>23</v>
      </c>
      <c r="I3" s="28" t="s">
        <v>10</v>
      </c>
      <c r="J3" s="29" t="s">
        <v>97</v>
      </c>
      <c r="K3" s="27" t="s">
        <v>64</v>
      </c>
      <c r="L3" s="27" t="s">
        <v>65</v>
      </c>
      <c r="M3" s="27" t="s">
        <v>11</v>
      </c>
      <c r="N3" s="30" t="s">
        <v>1</v>
      </c>
    </row>
    <row r="4" spans="1:14" ht="20.100000000000001" customHeight="1">
      <c r="A4" s="31" t="s">
        <v>12</v>
      </c>
      <c r="B4" s="139" t="s">
        <v>3</v>
      </c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</row>
    <row r="5" spans="1:14" ht="20.100000000000001" customHeight="1">
      <c r="A5" s="32" t="s">
        <v>374</v>
      </c>
      <c r="B5" s="33" t="s">
        <v>169</v>
      </c>
      <c r="C5" s="34">
        <v>0.68</v>
      </c>
      <c r="D5" s="35">
        <v>0.68</v>
      </c>
      <c r="E5" s="35">
        <v>0.66</v>
      </c>
      <c r="F5" s="36">
        <v>0.67</v>
      </c>
      <c r="G5" s="36">
        <v>0.67</v>
      </c>
      <c r="H5" s="36">
        <v>0.68</v>
      </c>
      <c r="I5" s="37">
        <v>-1.4705882352941235</v>
      </c>
      <c r="J5" s="38">
        <v>71</v>
      </c>
      <c r="K5" s="38">
        <v>60909620</v>
      </c>
      <c r="L5" s="38">
        <v>40692104.469999999</v>
      </c>
      <c r="M5" s="39">
        <v>5</v>
      </c>
      <c r="N5" s="40" t="s">
        <v>170</v>
      </c>
    </row>
    <row r="6" spans="1:14" ht="20.100000000000001" customHeight="1">
      <c r="A6" s="32" t="s">
        <v>392</v>
      </c>
      <c r="B6" s="33" t="s">
        <v>36</v>
      </c>
      <c r="C6" s="34">
        <v>3.33</v>
      </c>
      <c r="D6" s="35">
        <v>3.37</v>
      </c>
      <c r="E6" s="35">
        <v>3.3</v>
      </c>
      <c r="F6" s="36">
        <v>3.33</v>
      </c>
      <c r="G6" s="36">
        <v>3.37</v>
      </c>
      <c r="H6" s="36">
        <v>3.32</v>
      </c>
      <c r="I6" s="37">
        <v>1.5060240963855609</v>
      </c>
      <c r="J6" s="38">
        <v>656</v>
      </c>
      <c r="K6" s="38">
        <v>321950742</v>
      </c>
      <c r="L6" s="38">
        <v>1070333408.16</v>
      </c>
      <c r="M6" s="39">
        <v>5</v>
      </c>
      <c r="N6" s="40" t="s">
        <v>48</v>
      </c>
    </row>
    <row r="7" spans="1:14" ht="20.100000000000001" customHeight="1">
      <c r="A7" s="32" t="s">
        <v>98</v>
      </c>
      <c r="B7" s="33" t="s">
        <v>99</v>
      </c>
      <c r="C7" s="34">
        <v>1.01</v>
      </c>
      <c r="D7" s="35">
        <v>1.1200000000000001</v>
      </c>
      <c r="E7" s="35">
        <v>1</v>
      </c>
      <c r="F7" s="36">
        <v>1.06</v>
      </c>
      <c r="G7" s="36">
        <v>1.05</v>
      </c>
      <c r="H7" s="36">
        <v>1.01</v>
      </c>
      <c r="I7" s="37">
        <v>3.9603960396039639</v>
      </c>
      <c r="J7" s="38">
        <v>269</v>
      </c>
      <c r="K7" s="38">
        <v>146942342</v>
      </c>
      <c r="L7" s="38">
        <v>156139155.53</v>
      </c>
      <c r="M7" s="39">
        <v>5</v>
      </c>
      <c r="N7" s="40" t="s">
        <v>100</v>
      </c>
    </row>
    <row r="8" spans="1:14" ht="20.100000000000001" customHeight="1">
      <c r="A8" s="32" t="s">
        <v>384</v>
      </c>
      <c r="B8" s="33" t="s">
        <v>45</v>
      </c>
      <c r="C8" s="34">
        <v>0.1</v>
      </c>
      <c r="D8" s="35">
        <v>0.12</v>
      </c>
      <c r="E8" s="35">
        <v>0.09</v>
      </c>
      <c r="F8" s="36">
        <v>0.1</v>
      </c>
      <c r="G8" s="36">
        <v>0.1</v>
      </c>
      <c r="H8" s="36">
        <v>0.09</v>
      </c>
      <c r="I8" s="37">
        <v>11.111111111111116</v>
      </c>
      <c r="J8" s="38">
        <v>213</v>
      </c>
      <c r="K8" s="38">
        <v>1335704481</v>
      </c>
      <c r="L8" s="38">
        <v>139048902.31</v>
      </c>
      <c r="M8" s="39">
        <v>5</v>
      </c>
      <c r="N8" s="40" t="s">
        <v>66</v>
      </c>
    </row>
    <row r="9" spans="1:14" ht="20.100000000000001" customHeight="1">
      <c r="A9" s="32" t="s">
        <v>397</v>
      </c>
      <c r="B9" s="33" t="s">
        <v>25</v>
      </c>
      <c r="C9" s="34">
        <v>0.22</v>
      </c>
      <c r="D9" s="35">
        <v>0.23</v>
      </c>
      <c r="E9" s="35">
        <v>0.21</v>
      </c>
      <c r="F9" s="36">
        <v>0.22</v>
      </c>
      <c r="G9" s="36">
        <v>0.21</v>
      </c>
      <c r="H9" s="36">
        <v>0.22</v>
      </c>
      <c r="I9" s="37">
        <v>-4.5454545454545521</v>
      </c>
      <c r="J9" s="38">
        <v>118</v>
      </c>
      <c r="K9" s="38">
        <v>1442963921</v>
      </c>
      <c r="L9" s="38">
        <v>314025610</v>
      </c>
      <c r="M9" s="39">
        <v>5</v>
      </c>
      <c r="N9" s="40" t="s">
        <v>26</v>
      </c>
    </row>
    <row r="10" spans="1:14" ht="20.100000000000001" customHeight="1">
      <c r="A10" s="32" t="s">
        <v>50</v>
      </c>
      <c r="B10" s="33" t="s">
        <v>51</v>
      </c>
      <c r="C10" s="34">
        <v>5.09</v>
      </c>
      <c r="D10" s="35">
        <v>5.1100000000000003</v>
      </c>
      <c r="E10" s="35">
        <v>5</v>
      </c>
      <c r="F10" s="36">
        <v>5.09</v>
      </c>
      <c r="G10" s="36">
        <v>5.08</v>
      </c>
      <c r="H10" s="36">
        <v>5.09</v>
      </c>
      <c r="I10" s="37">
        <v>-0.19646365422396617</v>
      </c>
      <c r="J10" s="38">
        <v>391</v>
      </c>
      <c r="K10" s="38">
        <v>102685028</v>
      </c>
      <c r="L10" s="38">
        <v>523006004.33999997</v>
      </c>
      <c r="M10" s="39">
        <v>2</v>
      </c>
      <c r="N10" s="40" t="s">
        <v>52</v>
      </c>
    </row>
    <row r="11" spans="1:14" ht="20.100000000000001" customHeight="1">
      <c r="A11" s="32" t="s">
        <v>228</v>
      </c>
      <c r="B11" s="33" t="s">
        <v>229</v>
      </c>
      <c r="C11" s="34">
        <v>0.2</v>
      </c>
      <c r="D11" s="35">
        <v>0.2</v>
      </c>
      <c r="E11" s="35">
        <v>0.17</v>
      </c>
      <c r="F11" s="36">
        <v>0.18</v>
      </c>
      <c r="G11" s="36">
        <v>0.19</v>
      </c>
      <c r="H11" s="36">
        <v>0.2</v>
      </c>
      <c r="I11" s="37">
        <v>-5.0000000000000044</v>
      </c>
      <c r="J11" s="38">
        <v>189</v>
      </c>
      <c r="K11" s="38">
        <v>1019895106</v>
      </c>
      <c r="L11" s="38">
        <v>185310477.38</v>
      </c>
      <c r="M11" s="39">
        <v>5</v>
      </c>
      <c r="N11" s="40" t="s">
        <v>230</v>
      </c>
    </row>
    <row r="12" spans="1:14" ht="20.100000000000001" customHeight="1">
      <c r="A12" s="32" t="s">
        <v>394</v>
      </c>
      <c r="B12" s="33" t="s">
        <v>74</v>
      </c>
      <c r="C12" s="34">
        <v>0.22</v>
      </c>
      <c r="D12" s="35">
        <v>0.22</v>
      </c>
      <c r="E12" s="35">
        <v>0.21</v>
      </c>
      <c r="F12" s="36">
        <v>0.22</v>
      </c>
      <c r="G12" s="36">
        <v>0.22</v>
      </c>
      <c r="H12" s="36">
        <v>0.22</v>
      </c>
      <c r="I12" s="37">
        <v>0</v>
      </c>
      <c r="J12" s="38">
        <v>16</v>
      </c>
      <c r="K12" s="38">
        <v>31474937</v>
      </c>
      <c r="L12" s="38">
        <v>6914486.1400000006</v>
      </c>
      <c r="M12" s="39">
        <v>5</v>
      </c>
      <c r="N12" s="40" t="s">
        <v>75</v>
      </c>
    </row>
    <row r="13" spans="1:14" ht="20.100000000000001" customHeight="1">
      <c r="A13" s="32" t="s">
        <v>53</v>
      </c>
      <c r="B13" s="33" t="s">
        <v>42</v>
      </c>
      <c r="C13" s="34">
        <v>0.38</v>
      </c>
      <c r="D13" s="35">
        <v>0.38</v>
      </c>
      <c r="E13" s="35">
        <v>0.37</v>
      </c>
      <c r="F13" s="36">
        <v>0.37</v>
      </c>
      <c r="G13" s="36">
        <v>0.36</v>
      </c>
      <c r="H13" s="36">
        <v>0.38</v>
      </c>
      <c r="I13" s="37">
        <v>-5.2631578947368478</v>
      </c>
      <c r="J13" s="38">
        <v>100</v>
      </c>
      <c r="K13" s="38">
        <v>393334475</v>
      </c>
      <c r="L13" s="38">
        <v>146161798.73000002</v>
      </c>
      <c r="M13" s="39">
        <v>5</v>
      </c>
      <c r="N13" s="40" t="s">
        <v>43</v>
      </c>
    </row>
    <row r="14" spans="1:14" ht="20.100000000000001" customHeight="1">
      <c r="A14" s="32" t="s">
        <v>54</v>
      </c>
      <c r="B14" s="33" t="s">
        <v>39</v>
      </c>
      <c r="C14" s="34">
        <v>0.15</v>
      </c>
      <c r="D14" s="35">
        <v>0.15</v>
      </c>
      <c r="E14" s="35">
        <v>0.14000000000000001</v>
      </c>
      <c r="F14" s="36">
        <v>0.14000000000000001</v>
      </c>
      <c r="G14" s="36">
        <v>0.14000000000000001</v>
      </c>
      <c r="H14" s="36">
        <v>0.14000000000000001</v>
      </c>
      <c r="I14" s="37">
        <v>0</v>
      </c>
      <c r="J14" s="38">
        <v>24</v>
      </c>
      <c r="K14" s="38">
        <v>84783192</v>
      </c>
      <c r="L14" s="38">
        <v>11871589.41</v>
      </c>
      <c r="M14" s="39">
        <v>5</v>
      </c>
      <c r="N14" s="40" t="s">
        <v>40</v>
      </c>
    </row>
    <row r="15" spans="1:14" ht="20.100000000000001" customHeight="1">
      <c r="A15" s="32" t="s">
        <v>413</v>
      </c>
      <c r="B15" s="33" t="s">
        <v>220</v>
      </c>
      <c r="C15" s="34">
        <v>0.17</v>
      </c>
      <c r="D15" s="35">
        <v>0.17</v>
      </c>
      <c r="E15" s="35">
        <v>0.17</v>
      </c>
      <c r="F15" s="36">
        <v>0.17</v>
      </c>
      <c r="G15" s="36">
        <v>0.17</v>
      </c>
      <c r="H15" s="36">
        <v>0.17</v>
      </c>
      <c r="I15" s="37">
        <v>0</v>
      </c>
      <c r="J15" s="38">
        <v>1</v>
      </c>
      <c r="K15" s="38">
        <v>118682</v>
      </c>
      <c r="L15" s="38">
        <v>20175.939999999999</v>
      </c>
      <c r="M15" s="39">
        <v>1</v>
      </c>
      <c r="N15" s="40" t="s">
        <v>223</v>
      </c>
    </row>
    <row r="16" spans="1:14" ht="20.100000000000001" customHeight="1">
      <c r="A16" s="32" t="s">
        <v>456</v>
      </c>
      <c r="B16" s="33" t="s">
        <v>159</v>
      </c>
      <c r="C16" s="34">
        <v>1.1000000000000001</v>
      </c>
      <c r="D16" s="35">
        <v>1.1000000000000001</v>
      </c>
      <c r="E16" s="35">
        <v>1.1000000000000001</v>
      </c>
      <c r="F16" s="36">
        <v>1.1000000000000001</v>
      </c>
      <c r="G16" s="36">
        <v>1.1000000000000001</v>
      </c>
      <c r="H16" s="36">
        <v>1.1000000000000001</v>
      </c>
      <c r="I16" s="37">
        <v>0</v>
      </c>
      <c r="J16" s="38">
        <v>10</v>
      </c>
      <c r="K16" s="38">
        <v>85432</v>
      </c>
      <c r="L16" s="38">
        <v>93975.2</v>
      </c>
      <c r="M16" s="39">
        <v>1</v>
      </c>
      <c r="N16" s="40" t="s">
        <v>160</v>
      </c>
    </row>
    <row r="17" spans="1:14" ht="20.100000000000001" customHeight="1">
      <c r="A17" s="32" t="s">
        <v>400</v>
      </c>
      <c r="B17" s="33" t="s">
        <v>123</v>
      </c>
      <c r="C17" s="34">
        <v>0.24</v>
      </c>
      <c r="D17" s="35">
        <v>0.26</v>
      </c>
      <c r="E17" s="35">
        <v>0.24</v>
      </c>
      <c r="F17" s="36">
        <v>0.25</v>
      </c>
      <c r="G17" s="36">
        <v>0.25</v>
      </c>
      <c r="H17" s="36">
        <v>0.24</v>
      </c>
      <c r="I17" s="37">
        <v>4.1666666666666741</v>
      </c>
      <c r="J17" s="38">
        <v>47</v>
      </c>
      <c r="K17" s="38">
        <v>88985081</v>
      </c>
      <c r="L17" s="38">
        <v>22184401.600000001</v>
      </c>
      <c r="M17" s="39">
        <v>5</v>
      </c>
      <c r="N17" s="40" t="s">
        <v>128</v>
      </c>
    </row>
    <row r="18" spans="1:14" ht="20.100000000000001" customHeight="1">
      <c r="A18" s="32" t="s">
        <v>38</v>
      </c>
      <c r="B18" s="33" t="s">
        <v>37</v>
      </c>
      <c r="C18" s="34">
        <v>1.73</v>
      </c>
      <c r="D18" s="35">
        <v>1.75</v>
      </c>
      <c r="E18" s="35">
        <v>1.72</v>
      </c>
      <c r="F18" s="36">
        <v>1.73</v>
      </c>
      <c r="G18" s="36">
        <v>1.72</v>
      </c>
      <c r="H18" s="36">
        <v>1.74</v>
      </c>
      <c r="I18" s="37">
        <v>-1.1494252873563204</v>
      </c>
      <c r="J18" s="38">
        <v>704</v>
      </c>
      <c r="K18" s="38">
        <v>815840181</v>
      </c>
      <c r="L18" s="38">
        <v>1410988552.4200001</v>
      </c>
      <c r="M18" s="39">
        <v>5</v>
      </c>
      <c r="N18" s="40" t="s">
        <v>55</v>
      </c>
    </row>
    <row r="19" spans="1:14" ht="20.100000000000001" customHeight="1">
      <c r="A19" s="32" t="s">
        <v>393</v>
      </c>
      <c r="B19" s="33" t="s">
        <v>147</v>
      </c>
      <c r="C19" s="34">
        <v>0.05</v>
      </c>
      <c r="D19" s="34">
        <v>0.05</v>
      </c>
      <c r="E19" s="34">
        <v>0.05</v>
      </c>
      <c r="F19" s="36">
        <v>0.05</v>
      </c>
      <c r="G19" s="36">
        <v>0.05</v>
      </c>
      <c r="H19" s="36">
        <v>0.05</v>
      </c>
      <c r="I19" s="37">
        <v>0</v>
      </c>
      <c r="J19" s="38">
        <v>51</v>
      </c>
      <c r="K19" s="38">
        <v>12106303</v>
      </c>
      <c r="L19" s="38">
        <v>605315.14999999991</v>
      </c>
      <c r="M19" s="39">
        <v>4</v>
      </c>
      <c r="N19" s="40" t="s">
        <v>241</v>
      </c>
    </row>
    <row r="20" spans="1:14" ht="20.100000000000001" customHeight="1">
      <c r="A20" s="32" t="s">
        <v>242</v>
      </c>
      <c r="B20" s="33" t="s">
        <v>243</v>
      </c>
      <c r="C20" s="34">
        <v>0.26</v>
      </c>
      <c r="D20" s="35">
        <v>0.26</v>
      </c>
      <c r="E20" s="35">
        <v>0.25</v>
      </c>
      <c r="F20" s="36">
        <v>0.25</v>
      </c>
      <c r="G20" s="36">
        <v>0.25</v>
      </c>
      <c r="H20" s="36">
        <v>0.25</v>
      </c>
      <c r="I20" s="37">
        <v>0</v>
      </c>
      <c r="J20" s="38">
        <v>9</v>
      </c>
      <c r="K20" s="38">
        <v>3000000</v>
      </c>
      <c r="L20" s="38">
        <v>750100</v>
      </c>
      <c r="M20" s="39">
        <v>2</v>
      </c>
      <c r="N20" s="40" t="s">
        <v>244</v>
      </c>
    </row>
    <row r="21" spans="1:14" ht="20.100000000000001" customHeight="1">
      <c r="A21" s="32" t="s">
        <v>412</v>
      </c>
      <c r="B21" s="33" t="s">
        <v>182</v>
      </c>
      <c r="C21" s="34">
        <v>1</v>
      </c>
      <c r="D21" s="35">
        <v>1</v>
      </c>
      <c r="E21" s="35">
        <v>1</v>
      </c>
      <c r="F21" s="36">
        <v>1</v>
      </c>
      <c r="G21" s="36">
        <v>1</v>
      </c>
      <c r="H21" s="36">
        <v>0.96</v>
      </c>
      <c r="I21" s="37">
        <v>4.1666666666666741</v>
      </c>
      <c r="J21" s="38">
        <v>2</v>
      </c>
      <c r="K21" s="38">
        <v>801088</v>
      </c>
      <c r="L21" s="38">
        <v>801088</v>
      </c>
      <c r="M21" s="39">
        <v>2</v>
      </c>
      <c r="N21" s="40" t="s">
        <v>196</v>
      </c>
    </row>
    <row r="22" spans="1:14" ht="20.100000000000001" customHeight="1">
      <c r="A22" s="32" t="s">
        <v>199</v>
      </c>
      <c r="B22" s="33" t="s">
        <v>198</v>
      </c>
      <c r="C22" s="34">
        <v>0.67</v>
      </c>
      <c r="D22" s="35">
        <v>0.67</v>
      </c>
      <c r="E22" s="35">
        <v>0.67</v>
      </c>
      <c r="F22" s="36">
        <v>0.67</v>
      </c>
      <c r="G22" s="36">
        <v>0.67</v>
      </c>
      <c r="H22" s="36">
        <v>0.67</v>
      </c>
      <c r="I22" s="37">
        <v>0</v>
      </c>
      <c r="J22" s="38">
        <v>12</v>
      </c>
      <c r="K22" s="38">
        <v>451653</v>
      </c>
      <c r="L22" s="38">
        <v>302607.50999999995</v>
      </c>
      <c r="M22" s="39">
        <v>4</v>
      </c>
      <c r="N22" s="40" t="s">
        <v>283</v>
      </c>
    </row>
    <row r="23" spans="1:14" ht="16.5" customHeight="1">
      <c r="A23" s="41" t="s">
        <v>13</v>
      </c>
      <c r="B23" s="41"/>
      <c r="C23" s="138"/>
      <c r="D23" s="138"/>
      <c r="E23" s="138"/>
      <c r="F23" s="138"/>
      <c r="G23" s="138"/>
      <c r="H23" s="138"/>
      <c r="I23" s="138"/>
      <c r="J23" s="42">
        <f>SUM(J5:J22)</f>
        <v>2883</v>
      </c>
      <c r="K23" s="43">
        <f>SUM(K5:K22)</f>
        <v>5862032264</v>
      </c>
      <c r="L23" s="43">
        <f>SUM(L5:L22)</f>
        <v>4029249752.29</v>
      </c>
      <c r="M23" s="43">
        <v>5</v>
      </c>
      <c r="N23" s="41" t="s">
        <v>14</v>
      </c>
    </row>
    <row r="24" spans="1:14" ht="15" customHeight="1">
      <c r="A24" s="45" t="s">
        <v>27</v>
      </c>
      <c r="B24" s="45"/>
      <c r="C24" s="139" t="s">
        <v>95</v>
      </c>
      <c r="D24" s="139"/>
      <c r="E24" s="139"/>
      <c r="F24" s="139"/>
      <c r="G24" s="139"/>
      <c r="H24" s="139"/>
      <c r="I24" s="139"/>
      <c r="J24" s="139"/>
      <c r="K24" s="139"/>
      <c r="L24" s="139"/>
      <c r="M24" s="139"/>
      <c r="N24" s="139"/>
    </row>
    <row r="25" spans="1:14" ht="20.100000000000001" customHeight="1">
      <c r="A25" s="32" t="s">
        <v>382</v>
      </c>
      <c r="B25" s="33" t="s">
        <v>32</v>
      </c>
      <c r="C25" s="100">
        <v>16.3</v>
      </c>
      <c r="D25" s="100">
        <v>16.690000000000001</v>
      </c>
      <c r="E25" s="100">
        <v>16.2</v>
      </c>
      <c r="F25" s="36">
        <v>16.45</v>
      </c>
      <c r="G25" s="36">
        <v>16.5</v>
      </c>
      <c r="H25" s="36">
        <v>16.3</v>
      </c>
      <c r="I25" s="37">
        <v>1.2269938650306678</v>
      </c>
      <c r="J25" s="38">
        <v>645</v>
      </c>
      <c r="K25" s="38">
        <v>33512238</v>
      </c>
      <c r="L25" s="38">
        <v>551407353.19000006</v>
      </c>
      <c r="M25" s="39">
        <v>5</v>
      </c>
      <c r="N25" s="40" t="s">
        <v>33</v>
      </c>
    </row>
    <row r="26" spans="1:14" ht="20.100000000000001" customHeight="1">
      <c r="A26" s="32" t="s">
        <v>112</v>
      </c>
      <c r="B26" s="33" t="s">
        <v>113</v>
      </c>
      <c r="C26" s="100">
        <v>3.7</v>
      </c>
      <c r="D26" s="100">
        <v>3.71</v>
      </c>
      <c r="E26" s="100">
        <v>3.6</v>
      </c>
      <c r="F26" s="36">
        <v>3.67</v>
      </c>
      <c r="G26" s="36">
        <v>3.6</v>
      </c>
      <c r="H26" s="36">
        <v>3.65</v>
      </c>
      <c r="I26" s="37">
        <v>-1.3698630136986245</v>
      </c>
      <c r="J26" s="38">
        <v>42</v>
      </c>
      <c r="K26" s="38">
        <v>894586</v>
      </c>
      <c r="L26" s="38">
        <v>3280284.76</v>
      </c>
      <c r="M26" s="39">
        <v>5</v>
      </c>
      <c r="N26" s="40" t="s">
        <v>300</v>
      </c>
    </row>
    <row r="27" spans="1:14" ht="20.100000000000001" customHeight="1">
      <c r="A27" s="41" t="s">
        <v>93</v>
      </c>
      <c r="B27" s="41"/>
      <c r="C27" s="62"/>
      <c r="D27" s="63"/>
      <c r="E27" s="63"/>
      <c r="F27" s="64"/>
      <c r="G27" s="64"/>
      <c r="H27" s="64"/>
      <c r="I27" s="65"/>
      <c r="J27" s="42">
        <f>SUM(J25:J26)</f>
        <v>687</v>
      </c>
      <c r="K27" s="43">
        <f>SUM(K25:K26)</f>
        <v>34406824</v>
      </c>
      <c r="L27" s="43">
        <f>SUM(L25:L26)</f>
        <v>554687637.95000005</v>
      </c>
      <c r="M27" s="43">
        <v>5</v>
      </c>
      <c r="N27" s="41" t="s">
        <v>14</v>
      </c>
    </row>
    <row r="28" spans="1:14" ht="20.100000000000001" customHeight="1">
      <c r="A28" s="45" t="s">
        <v>114</v>
      </c>
      <c r="B28" s="45"/>
      <c r="C28" s="139" t="s">
        <v>116</v>
      </c>
      <c r="D28" s="139"/>
      <c r="E28" s="139"/>
      <c r="F28" s="139"/>
      <c r="G28" s="139"/>
      <c r="H28" s="139"/>
      <c r="I28" s="139"/>
      <c r="J28" s="139"/>
      <c r="K28" s="139"/>
      <c r="L28" s="139"/>
      <c r="M28" s="139"/>
      <c r="N28" s="139"/>
    </row>
    <row r="29" spans="1:14" s="11" customFormat="1" ht="20.100000000000001" customHeight="1">
      <c r="A29" s="32" t="s">
        <v>380</v>
      </c>
      <c r="B29" s="49" t="s">
        <v>162</v>
      </c>
      <c r="C29" s="46">
        <v>0.91</v>
      </c>
      <c r="D29" s="46">
        <v>0.91</v>
      </c>
      <c r="E29" s="46">
        <v>0.9</v>
      </c>
      <c r="F29" s="36">
        <v>0.91</v>
      </c>
      <c r="G29" s="36">
        <v>0.9</v>
      </c>
      <c r="H29" s="36">
        <v>0.91</v>
      </c>
      <c r="I29" s="37">
        <v>-1.098901098901095</v>
      </c>
      <c r="J29" s="38">
        <v>13</v>
      </c>
      <c r="K29" s="38">
        <v>1032763</v>
      </c>
      <c r="L29" s="38">
        <v>939314.33000000007</v>
      </c>
      <c r="M29" s="39">
        <v>3</v>
      </c>
      <c r="N29" s="40" t="s">
        <v>163</v>
      </c>
    </row>
    <row r="30" spans="1:14" s="11" customFormat="1" ht="20.100000000000001" customHeight="1">
      <c r="A30" s="32" t="s">
        <v>404</v>
      </c>
      <c r="B30" s="49" t="s">
        <v>148</v>
      </c>
      <c r="C30" s="46">
        <v>0.73</v>
      </c>
      <c r="D30" s="46">
        <v>0.78</v>
      </c>
      <c r="E30" s="46">
        <v>0.73</v>
      </c>
      <c r="F30" s="36">
        <v>0.78</v>
      </c>
      <c r="G30" s="36">
        <v>0.78</v>
      </c>
      <c r="H30" s="36">
        <v>0.73</v>
      </c>
      <c r="I30" s="37">
        <v>6.8493150684931559</v>
      </c>
      <c r="J30" s="38">
        <v>4</v>
      </c>
      <c r="K30" s="38">
        <v>2605739</v>
      </c>
      <c r="L30" s="38">
        <v>2030339.47</v>
      </c>
      <c r="M30" s="39">
        <v>3</v>
      </c>
      <c r="N30" s="40" t="s">
        <v>149</v>
      </c>
    </row>
    <row r="31" spans="1:14" ht="15.75" customHeight="1">
      <c r="A31" s="41" t="s">
        <v>115</v>
      </c>
      <c r="B31" s="41"/>
      <c r="C31" s="62"/>
      <c r="D31" s="63"/>
      <c r="E31" s="63"/>
      <c r="F31" s="64"/>
      <c r="G31" s="64"/>
      <c r="H31" s="64"/>
      <c r="I31" s="65"/>
      <c r="J31" s="42">
        <f>SUM(J29:J30)</f>
        <v>17</v>
      </c>
      <c r="K31" s="43">
        <f>SUM(K29:K30)</f>
        <v>3638502</v>
      </c>
      <c r="L31" s="43">
        <f>SUM(L29:L30)</f>
        <v>2969653.8</v>
      </c>
      <c r="M31" s="43">
        <v>3</v>
      </c>
      <c r="N31" s="41" t="s">
        <v>14</v>
      </c>
    </row>
    <row r="32" spans="1:14" ht="15.75" customHeight="1">
      <c r="A32" s="45" t="s">
        <v>28</v>
      </c>
      <c r="B32" s="45"/>
      <c r="C32" s="139" t="s">
        <v>31</v>
      </c>
      <c r="D32" s="139"/>
      <c r="E32" s="139"/>
      <c r="F32" s="139"/>
      <c r="G32" s="139"/>
      <c r="H32" s="139"/>
      <c r="I32" s="139"/>
      <c r="J32" s="139"/>
      <c r="K32" s="139"/>
      <c r="L32" s="139"/>
      <c r="M32" s="139"/>
      <c r="N32" s="139"/>
    </row>
    <row r="33" spans="1:14" s="11" customFormat="1" ht="20.100000000000001" customHeight="1">
      <c r="A33" s="32" t="s">
        <v>389</v>
      </c>
      <c r="B33" s="33" t="s">
        <v>143</v>
      </c>
      <c r="C33" s="34">
        <v>4.3</v>
      </c>
      <c r="D33" s="35">
        <v>4.62</v>
      </c>
      <c r="E33" s="35">
        <v>4.3</v>
      </c>
      <c r="F33" s="36">
        <v>4.42</v>
      </c>
      <c r="G33" s="36">
        <v>4.5</v>
      </c>
      <c r="H33" s="36">
        <v>4.3</v>
      </c>
      <c r="I33" s="37">
        <v>4.6511627906976827</v>
      </c>
      <c r="J33" s="38">
        <v>109</v>
      </c>
      <c r="K33" s="38">
        <v>67622075</v>
      </c>
      <c r="L33" s="38">
        <v>298917676.39999998</v>
      </c>
      <c r="M33" s="39">
        <v>5</v>
      </c>
      <c r="N33" s="40" t="s">
        <v>144</v>
      </c>
    </row>
    <row r="34" spans="1:14" s="11" customFormat="1" ht="20.100000000000001" customHeight="1">
      <c r="A34" s="32" t="s">
        <v>395</v>
      </c>
      <c r="B34" s="33" t="s">
        <v>211</v>
      </c>
      <c r="C34" s="34">
        <v>7</v>
      </c>
      <c r="D34" s="35">
        <v>7</v>
      </c>
      <c r="E34" s="35">
        <v>7</v>
      </c>
      <c r="F34" s="36">
        <v>7</v>
      </c>
      <c r="G34" s="36">
        <v>7</v>
      </c>
      <c r="H34" s="36">
        <v>7</v>
      </c>
      <c r="I34" s="37">
        <v>0</v>
      </c>
      <c r="J34" s="38">
        <v>4</v>
      </c>
      <c r="K34" s="38">
        <v>248938</v>
      </c>
      <c r="L34" s="38">
        <v>1742566</v>
      </c>
      <c r="M34" s="39">
        <v>2</v>
      </c>
      <c r="N34" s="40" t="s">
        <v>217</v>
      </c>
    </row>
    <row r="35" spans="1:14" s="11" customFormat="1" ht="20.100000000000001" customHeight="1">
      <c r="A35" s="32" t="s">
        <v>67</v>
      </c>
      <c r="B35" s="33" t="s">
        <v>68</v>
      </c>
      <c r="C35" s="34">
        <v>3.26</v>
      </c>
      <c r="D35" s="35">
        <v>3.27</v>
      </c>
      <c r="E35" s="35">
        <v>3.2</v>
      </c>
      <c r="F35" s="36">
        <v>3.24</v>
      </c>
      <c r="G35" s="36">
        <v>3.2</v>
      </c>
      <c r="H35" s="36">
        <v>3.26</v>
      </c>
      <c r="I35" s="37">
        <v>-1.8404907975460016</v>
      </c>
      <c r="J35" s="38">
        <v>96</v>
      </c>
      <c r="K35" s="38">
        <v>7583022</v>
      </c>
      <c r="L35" s="38">
        <v>24582493.539999999</v>
      </c>
      <c r="M35" s="39">
        <v>5</v>
      </c>
      <c r="N35" s="40" t="s">
        <v>69</v>
      </c>
    </row>
    <row r="36" spans="1:14" s="11" customFormat="1" ht="20.100000000000001" customHeight="1">
      <c r="A36" s="32" t="s">
        <v>401</v>
      </c>
      <c r="B36" s="33" t="s">
        <v>177</v>
      </c>
      <c r="C36" s="34">
        <v>0.71</v>
      </c>
      <c r="D36" s="34">
        <v>0.71</v>
      </c>
      <c r="E36" s="34">
        <v>0.71</v>
      </c>
      <c r="F36" s="36">
        <v>0.71</v>
      </c>
      <c r="G36" s="36">
        <v>0.71</v>
      </c>
      <c r="H36" s="36">
        <v>0.71</v>
      </c>
      <c r="I36" s="37">
        <v>0</v>
      </c>
      <c r="J36" s="38">
        <v>1</v>
      </c>
      <c r="K36" s="38">
        <v>15000</v>
      </c>
      <c r="L36" s="38">
        <v>10650</v>
      </c>
      <c r="M36" s="39">
        <v>1</v>
      </c>
      <c r="N36" s="40" t="s">
        <v>179</v>
      </c>
    </row>
    <row r="37" spans="1:14" s="11" customFormat="1" ht="20.100000000000001" customHeight="1">
      <c r="A37" s="32" t="s">
        <v>70</v>
      </c>
      <c r="B37" s="33" t="s">
        <v>71</v>
      </c>
      <c r="C37" s="34">
        <v>23.2</v>
      </c>
      <c r="D37" s="35">
        <v>23.5</v>
      </c>
      <c r="E37" s="35">
        <v>23.05</v>
      </c>
      <c r="F37" s="36">
        <v>23.21</v>
      </c>
      <c r="G37" s="36">
        <v>23.2</v>
      </c>
      <c r="H37" s="36">
        <v>23.25</v>
      </c>
      <c r="I37" s="37">
        <v>-0.21505376344086446</v>
      </c>
      <c r="J37" s="38">
        <v>33</v>
      </c>
      <c r="K37" s="38">
        <v>514975</v>
      </c>
      <c r="L37" s="38">
        <v>11954316.960000001</v>
      </c>
      <c r="M37" s="39">
        <v>5</v>
      </c>
      <c r="N37" s="40" t="s">
        <v>72</v>
      </c>
    </row>
    <row r="38" spans="1:14" s="11" customFormat="1" ht="20.100000000000001" customHeight="1">
      <c r="A38" s="32" t="s">
        <v>403</v>
      </c>
      <c r="B38" s="33" t="s">
        <v>118</v>
      </c>
      <c r="C38" s="34">
        <v>0.6</v>
      </c>
      <c r="D38" s="34">
        <v>0.6</v>
      </c>
      <c r="E38" s="34">
        <v>0.6</v>
      </c>
      <c r="F38" s="36">
        <v>0.6</v>
      </c>
      <c r="G38" s="36">
        <v>0.6</v>
      </c>
      <c r="H38" s="36">
        <v>0.63</v>
      </c>
      <c r="I38" s="37">
        <v>-4.7619047619047672</v>
      </c>
      <c r="J38" s="38">
        <v>4</v>
      </c>
      <c r="K38" s="38">
        <v>207005</v>
      </c>
      <c r="L38" s="38">
        <v>124203</v>
      </c>
      <c r="M38" s="39">
        <v>3</v>
      </c>
      <c r="N38" s="40" t="s">
        <v>333</v>
      </c>
    </row>
    <row r="39" spans="1:14" ht="15.75" customHeight="1">
      <c r="A39" s="41" t="s">
        <v>94</v>
      </c>
      <c r="B39" s="41"/>
      <c r="C39" s="62"/>
      <c r="D39" s="63"/>
      <c r="E39" s="63"/>
      <c r="F39" s="64"/>
      <c r="G39" s="64"/>
      <c r="H39" s="64"/>
      <c r="I39" s="65"/>
      <c r="J39" s="42">
        <f>SUM(J33:J38)</f>
        <v>247</v>
      </c>
      <c r="K39" s="43">
        <f>SUM(K33:K38)</f>
        <v>76191015</v>
      </c>
      <c r="L39" s="43">
        <f>SUM(L33:L38)</f>
        <v>337331905.89999998</v>
      </c>
      <c r="M39" s="43">
        <v>5</v>
      </c>
      <c r="N39" s="41" t="s">
        <v>14</v>
      </c>
    </row>
    <row r="40" spans="1:14" ht="33.75" customHeight="1">
      <c r="A40" s="20" t="s">
        <v>4</v>
      </c>
      <c r="B40" s="178" t="s">
        <v>448</v>
      </c>
      <c r="C40" s="179"/>
      <c r="D40" s="179"/>
      <c r="E40" s="179"/>
      <c r="F40" s="179"/>
      <c r="G40" s="179"/>
      <c r="H40" s="179"/>
      <c r="I40" s="179"/>
      <c r="J40" s="179"/>
      <c r="K40" s="179"/>
      <c r="L40" s="179"/>
      <c r="M40" s="179"/>
      <c r="N40" s="179"/>
    </row>
    <row r="41" spans="1:14" ht="25.5" customHeight="1">
      <c r="A41" s="24" t="s">
        <v>5</v>
      </c>
      <c r="B41" s="184" t="s">
        <v>449</v>
      </c>
      <c r="C41" s="185"/>
      <c r="D41" s="185"/>
      <c r="E41" s="185"/>
      <c r="F41" s="185"/>
      <c r="G41" s="185"/>
      <c r="H41" s="185"/>
      <c r="I41" s="185"/>
      <c r="J41" s="185"/>
      <c r="K41" s="185"/>
      <c r="L41" s="185"/>
      <c r="M41" s="185"/>
      <c r="N41" s="185"/>
    </row>
    <row r="42" spans="1:14" ht="66" customHeight="1">
      <c r="A42" s="26" t="s">
        <v>0</v>
      </c>
      <c r="B42" s="27" t="s">
        <v>6</v>
      </c>
      <c r="C42" s="27" t="s">
        <v>7</v>
      </c>
      <c r="D42" s="27" t="s">
        <v>8</v>
      </c>
      <c r="E42" s="27" t="s">
        <v>9</v>
      </c>
      <c r="F42" s="27" t="s">
        <v>22</v>
      </c>
      <c r="G42" s="27" t="s">
        <v>2</v>
      </c>
      <c r="H42" s="27" t="s">
        <v>23</v>
      </c>
      <c r="I42" s="28" t="s">
        <v>10</v>
      </c>
      <c r="J42" s="29" t="s">
        <v>97</v>
      </c>
      <c r="K42" s="27" t="s">
        <v>64</v>
      </c>
      <c r="L42" s="27" t="s">
        <v>65</v>
      </c>
      <c r="M42" s="27" t="s">
        <v>11</v>
      </c>
      <c r="N42" s="30" t="s">
        <v>1</v>
      </c>
    </row>
    <row r="43" spans="1:14" ht="20.100000000000001" customHeight="1">
      <c r="A43" s="181" t="s">
        <v>76</v>
      </c>
      <c r="B43" s="181"/>
      <c r="C43" s="57"/>
      <c r="D43" s="58"/>
      <c r="E43" s="58"/>
      <c r="F43" s="59"/>
      <c r="G43" s="59"/>
      <c r="H43" s="59"/>
      <c r="I43" s="60"/>
      <c r="J43" s="61"/>
      <c r="K43" s="61"/>
      <c r="L43" s="61"/>
      <c r="M43" s="182" t="s">
        <v>30</v>
      </c>
      <c r="N43" s="183"/>
    </row>
    <row r="44" spans="1:14" ht="20.100000000000001" customHeight="1">
      <c r="A44" s="32" t="s">
        <v>56</v>
      </c>
      <c r="B44" s="33" t="s">
        <v>57</v>
      </c>
      <c r="C44" s="34">
        <v>2.2000000000000002</v>
      </c>
      <c r="D44" s="34">
        <v>2.2799999999999998</v>
      </c>
      <c r="E44" s="35">
        <v>2.19</v>
      </c>
      <c r="F44" s="36">
        <v>2.23</v>
      </c>
      <c r="G44" s="36">
        <v>2.2799999999999998</v>
      </c>
      <c r="H44" s="36">
        <v>2.2000000000000002</v>
      </c>
      <c r="I44" s="37">
        <v>3.6363636363636154</v>
      </c>
      <c r="J44" s="38">
        <v>142</v>
      </c>
      <c r="K44" s="38">
        <v>202826040</v>
      </c>
      <c r="L44" s="38">
        <v>451682642.88</v>
      </c>
      <c r="M44" s="39">
        <v>5</v>
      </c>
      <c r="N44" s="40" t="s">
        <v>58</v>
      </c>
    </row>
    <row r="45" spans="1:14" ht="20.100000000000001" customHeight="1">
      <c r="A45" s="32" t="s">
        <v>156</v>
      </c>
      <c r="B45" s="33" t="s">
        <v>155</v>
      </c>
      <c r="C45" s="34">
        <v>5.5</v>
      </c>
      <c r="D45" s="34">
        <v>5.6</v>
      </c>
      <c r="E45" s="35">
        <v>5.48</v>
      </c>
      <c r="F45" s="36">
        <v>5.52</v>
      </c>
      <c r="G45" s="36">
        <v>5.5</v>
      </c>
      <c r="H45" s="36">
        <v>5.5</v>
      </c>
      <c r="I45" s="37">
        <v>0</v>
      </c>
      <c r="J45" s="38">
        <v>21</v>
      </c>
      <c r="K45" s="38">
        <v>1032104</v>
      </c>
      <c r="L45" s="38">
        <v>5698672</v>
      </c>
      <c r="M45" s="39">
        <v>5</v>
      </c>
      <c r="N45" s="40" t="s">
        <v>157</v>
      </c>
    </row>
    <row r="46" spans="1:14" ht="20.100000000000001" customHeight="1">
      <c r="A46" s="32" t="s">
        <v>186</v>
      </c>
      <c r="B46" s="33" t="s">
        <v>184</v>
      </c>
      <c r="C46" s="34">
        <v>18.5</v>
      </c>
      <c r="D46" s="34">
        <v>19.25</v>
      </c>
      <c r="E46" s="34">
        <v>18.5</v>
      </c>
      <c r="F46" s="36">
        <v>18.89</v>
      </c>
      <c r="G46" s="36">
        <v>19.25</v>
      </c>
      <c r="H46" s="36">
        <v>18.5</v>
      </c>
      <c r="I46" s="37">
        <v>4.0540540540540571</v>
      </c>
      <c r="J46" s="38">
        <v>8</v>
      </c>
      <c r="K46" s="38">
        <v>62482</v>
      </c>
      <c r="L46" s="38">
        <v>1180024</v>
      </c>
      <c r="M46" s="39">
        <v>4</v>
      </c>
      <c r="N46" s="40" t="s">
        <v>195</v>
      </c>
    </row>
    <row r="47" spans="1:14" ht="20.100000000000001" customHeight="1">
      <c r="A47" s="32" t="s">
        <v>59</v>
      </c>
      <c r="B47" s="33" t="s">
        <v>34</v>
      </c>
      <c r="C47" s="34">
        <v>6.18</v>
      </c>
      <c r="D47" s="35">
        <v>6.37</v>
      </c>
      <c r="E47" s="35">
        <v>6.15</v>
      </c>
      <c r="F47" s="36">
        <v>6.28</v>
      </c>
      <c r="G47" s="36">
        <v>6.2</v>
      </c>
      <c r="H47" s="36">
        <v>6.18</v>
      </c>
      <c r="I47" s="37">
        <v>0.32362459546926292</v>
      </c>
      <c r="J47" s="38">
        <v>626</v>
      </c>
      <c r="K47" s="38">
        <v>73228709</v>
      </c>
      <c r="L47" s="38">
        <v>459776654.73000002</v>
      </c>
      <c r="M47" s="39">
        <v>5</v>
      </c>
      <c r="N47" s="40" t="s">
        <v>35</v>
      </c>
    </row>
    <row r="48" spans="1:14" ht="20.100000000000001" customHeight="1">
      <c r="A48" s="32" t="s">
        <v>60</v>
      </c>
      <c r="B48" s="33" t="s">
        <v>41</v>
      </c>
      <c r="C48" s="34">
        <v>2.4</v>
      </c>
      <c r="D48" s="35">
        <v>2.4500000000000002</v>
      </c>
      <c r="E48" s="35">
        <v>2.4</v>
      </c>
      <c r="F48" s="36">
        <v>2.42</v>
      </c>
      <c r="G48" s="36">
        <v>2.4500000000000002</v>
      </c>
      <c r="H48" s="36">
        <v>2.4500000000000002</v>
      </c>
      <c r="I48" s="37">
        <v>0</v>
      </c>
      <c r="J48" s="38">
        <v>7</v>
      </c>
      <c r="K48" s="38">
        <v>1381192</v>
      </c>
      <c r="L48" s="38">
        <v>3335171.65</v>
      </c>
      <c r="M48" s="39">
        <v>2</v>
      </c>
      <c r="N48" s="40" t="s">
        <v>61</v>
      </c>
    </row>
    <row r="49" spans="1:14" ht="20.100000000000001" customHeight="1">
      <c r="A49" s="32" t="s">
        <v>388</v>
      </c>
      <c r="B49" s="33" t="s">
        <v>46</v>
      </c>
      <c r="C49" s="106">
        <v>2.4</v>
      </c>
      <c r="D49" s="106">
        <v>2.4</v>
      </c>
      <c r="E49" s="106">
        <v>2.4</v>
      </c>
      <c r="F49" s="36">
        <v>2.4</v>
      </c>
      <c r="G49" s="46">
        <v>2.4</v>
      </c>
      <c r="H49" s="46">
        <v>2.4</v>
      </c>
      <c r="I49" s="37">
        <v>0</v>
      </c>
      <c r="J49" s="38">
        <v>11</v>
      </c>
      <c r="K49" s="38">
        <v>22296</v>
      </c>
      <c r="L49" s="38">
        <v>53510.400000000001</v>
      </c>
      <c r="M49" s="39">
        <v>2</v>
      </c>
      <c r="N49" s="40" t="s">
        <v>44</v>
      </c>
    </row>
    <row r="50" spans="1:14" ht="20.100000000000001" customHeight="1">
      <c r="A50" s="32" t="s">
        <v>127</v>
      </c>
      <c r="B50" s="33" t="s">
        <v>126</v>
      </c>
      <c r="C50" s="106">
        <v>6.05</v>
      </c>
      <c r="D50" s="106">
        <v>6.05</v>
      </c>
      <c r="E50" s="106">
        <v>6.05</v>
      </c>
      <c r="F50" s="36">
        <v>6.05</v>
      </c>
      <c r="G50" s="36">
        <v>6.05</v>
      </c>
      <c r="H50" s="46">
        <v>5.77</v>
      </c>
      <c r="I50" s="37">
        <v>4.8526863084922045</v>
      </c>
      <c r="J50" s="38">
        <v>1</v>
      </c>
      <c r="K50" s="38">
        <v>10000</v>
      </c>
      <c r="L50" s="38">
        <v>60500</v>
      </c>
      <c r="M50" s="39">
        <v>1</v>
      </c>
      <c r="N50" s="40" t="s">
        <v>129</v>
      </c>
    </row>
    <row r="51" spans="1:14" ht="20.100000000000001" customHeight="1">
      <c r="A51" s="32" t="s">
        <v>390</v>
      </c>
      <c r="B51" s="33" t="s">
        <v>185</v>
      </c>
      <c r="C51" s="106">
        <v>1.24</v>
      </c>
      <c r="D51" s="106">
        <v>1.24</v>
      </c>
      <c r="E51" s="106">
        <v>1.22</v>
      </c>
      <c r="F51" s="36">
        <v>1.23</v>
      </c>
      <c r="G51" s="36">
        <v>1.22</v>
      </c>
      <c r="H51" s="46">
        <v>1.24</v>
      </c>
      <c r="I51" s="37">
        <v>-1.6129032258064502</v>
      </c>
      <c r="J51" s="38">
        <v>13</v>
      </c>
      <c r="K51" s="38">
        <v>1037049</v>
      </c>
      <c r="L51" s="38">
        <v>1270330.68</v>
      </c>
      <c r="M51" s="39">
        <v>3</v>
      </c>
      <c r="N51" s="40" t="s">
        <v>194</v>
      </c>
    </row>
    <row r="52" spans="1:14" ht="20.100000000000001" customHeight="1">
      <c r="A52" s="32" t="s">
        <v>84</v>
      </c>
      <c r="B52" s="33" t="s">
        <v>85</v>
      </c>
      <c r="C52" s="34">
        <v>2.2999999999999998</v>
      </c>
      <c r="D52" s="35">
        <v>2.2999999999999998</v>
      </c>
      <c r="E52" s="35">
        <v>2.29</v>
      </c>
      <c r="F52" s="36">
        <v>2.2999999999999998</v>
      </c>
      <c r="G52" s="46">
        <v>2.29</v>
      </c>
      <c r="H52" s="46">
        <v>2.2999999999999998</v>
      </c>
      <c r="I52" s="37">
        <v>-0.43478260869563856</v>
      </c>
      <c r="J52" s="38">
        <v>6</v>
      </c>
      <c r="K52" s="38">
        <v>659558</v>
      </c>
      <c r="L52" s="38">
        <v>1516583.4000000001</v>
      </c>
      <c r="M52" s="39">
        <v>3</v>
      </c>
      <c r="N52" s="40" t="s">
        <v>86</v>
      </c>
    </row>
    <row r="53" spans="1:14" ht="20.100000000000001" customHeight="1">
      <c r="A53" s="142" t="s">
        <v>15</v>
      </c>
      <c r="B53" s="142"/>
      <c r="C53" s="142"/>
      <c r="D53" s="142"/>
      <c r="E53" s="142"/>
      <c r="F53" s="142"/>
      <c r="G53" s="142"/>
      <c r="H53" s="142"/>
      <c r="I53" s="142"/>
      <c r="J53" s="42">
        <f>SUM(J44:J52)</f>
        <v>835</v>
      </c>
      <c r="K53" s="43">
        <f>SUM(K44:K52)</f>
        <v>280259430</v>
      </c>
      <c r="L53" s="43">
        <f>SUM(L44:L52)</f>
        <v>924574089.73999989</v>
      </c>
      <c r="M53" s="43">
        <v>5</v>
      </c>
      <c r="N53" s="47" t="s">
        <v>14</v>
      </c>
    </row>
    <row r="54" spans="1:14" ht="20.100000000000001" customHeight="1">
      <c r="A54" s="186" t="s">
        <v>16</v>
      </c>
      <c r="B54" s="187"/>
      <c r="C54" s="59"/>
      <c r="D54" s="58"/>
      <c r="E54" s="58"/>
      <c r="F54" s="59"/>
      <c r="G54" s="59"/>
      <c r="H54" s="59"/>
      <c r="I54" s="60"/>
      <c r="J54" s="61"/>
      <c r="K54" s="61"/>
      <c r="L54" s="61"/>
      <c r="M54" s="182" t="s">
        <v>63</v>
      </c>
      <c r="N54" s="183"/>
    </row>
    <row r="55" spans="1:14" ht="20.100000000000001" customHeight="1">
      <c r="A55" s="48" t="s">
        <v>90</v>
      </c>
      <c r="B55" s="48" t="s">
        <v>91</v>
      </c>
      <c r="C55" s="34">
        <v>9.0500000000000007</v>
      </c>
      <c r="D55" s="34">
        <v>9.14</v>
      </c>
      <c r="E55" s="34">
        <v>9.02</v>
      </c>
      <c r="F55" s="36">
        <v>9.09</v>
      </c>
      <c r="G55" s="36">
        <v>9.1</v>
      </c>
      <c r="H55" s="36">
        <v>9</v>
      </c>
      <c r="I55" s="37">
        <v>1.1111111111111072</v>
      </c>
      <c r="J55" s="38">
        <v>14</v>
      </c>
      <c r="K55" s="38">
        <v>277928</v>
      </c>
      <c r="L55" s="38">
        <v>2527361.92</v>
      </c>
      <c r="M55" s="39">
        <v>4</v>
      </c>
      <c r="N55" s="5" t="s">
        <v>92</v>
      </c>
    </row>
    <row r="56" spans="1:14" ht="20.100000000000001" customHeight="1">
      <c r="A56" s="48" t="s">
        <v>174</v>
      </c>
      <c r="B56" s="48" t="s">
        <v>175</v>
      </c>
      <c r="C56" s="34">
        <v>102</v>
      </c>
      <c r="D56" s="34">
        <v>102</v>
      </c>
      <c r="E56" s="34">
        <v>102</v>
      </c>
      <c r="F56" s="36">
        <v>102</v>
      </c>
      <c r="G56" s="36">
        <v>102</v>
      </c>
      <c r="H56" s="36">
        <v>102</v>
      </c>
      <c r="I56" s="37">
        <v>0</v>
      </c>
      <c r="J56" s="38">
        <v>1</v>
      </c>
      <c r="K56" s="38">
        <v>180</v>
      </c>
      <c r="L56" s="38">
        <v>18360</v>
      </c>
      <c r="M56" s="39">
        <v>1</v>
      </c>
      <c r="N56" s="5" t="s">
        <v>176</v>
      </c>
    </row>
    <row r="57" spans="1:14" ht="20.100000000000001" customHeight="1">
      <c r="A57" s="48" t="s">
        <v>109</v>
      </c>
      <c r="B57" s="48" t="s">
        <v>110</v>
      </c>
      <c r="C57" s="34">
        <v>11.75</v>
      </c>
      <c r="D57" s="34">
        <v>11.76</v>
      </c>
      <c r="E57" s="34">
        <v>11.75</v>
      </c>
      <c r="F57" s="36">
        <v>11.75</v>
      </c>
      <c r="G57" s="36">
        <v>11.75</v>
      </c>
      <c r="H57" s="36">
        <v>11.75</v>
      </c>
      <c r="I57" s="37">
        <v>0</v>
      </c>
      <c r="J57" s="38">
        <v>10</v>
      </c>
      <c r="K57" s="38">
        <v>126490</v>
      </c>
      <c r="L57" s="38">
        <v>1486266.78</v>
      </c>
      <c r="M57" s="39">
        <v>4</v>
      </c>
      <c r="N57" s="5" t="s">
        <v>111</v>
      </c>
    </row>
    <row r="58" spans="1:14" ht="20.100000000000001" customHeight="1">
      <c r="A58" s="48" t="s">
        <v>377</v>
      </c>
      <c r="B58" s="48" t="s">
        <v>105</v>
      </c>
      <c r="C58" s="34">
        <v>9.25</v>
      </c>
      <c r="D58" s="34">
        <v>9.25</v>
      </c>
      <c r="E58" s="34">
        <v>9.25</v>
      </c>
      <c r="F58" s="36">
        <v>9.25</v>
      </c>
      <c r="G58" s="36">
        <v>9.25</v>
      </c>
      <c r="H58" s="36">
        <v>9.25</v>
      </c>
      <c r="I58" s="37">
        <v>0</v>
      </c>
      <c r="J58" s="38">
        <v>1</v>
      </c>
      <c r="K58" s="38">
        <v>53627</v>
      </c>
      <c r="L58" s="38">
        <v>496049.75</v>
      </c>
      <c r="M58" s="39">
        <v>1</v>
      </c>
      <c r="N58" s="5" t="s">
        <v>108</v>
      </c>
    </row>
    <row r="59" spans="1:14" ht="20.100000000000001" customHeight="1">
      <c r="A59" s="48" t="s">
        <v>414</v>
      </c>
      <c r="B59" s="48" t="s">
        <v>353</v>
      </c>
      <c r="C59" s="34">
        <v>13.8</v>
      </c>
      <c r="D59" s="34">
        <v>14.5</v>
      </c>
      <c r="E59" s="34">
        <v>13.8</v>
      </c>
      <c r="F59" s="36">
        <v>14.17</v>
      </c>
      <c r="G59" s="36">
        <v>14.05</v>
      </c>
      <c r="H59" s="36">
        <v>13.8</v>
      </c>
      <c r="I59" s="37">
        <v>1.8115942028985588</v>
      </c>
      <c r="J59" s="38">
        <v>37</v>
      </c>
      <c r="K59" s="38">
        <v>165238</v>
      </c>
      <c r="L59" s="38">
        <v>2340656</v>
      </c>
      <c r="M59" s="39">
        <v>5</v>
      </c>
      <c r="N59" s="5" t="s">
        <v>354</v>
      </c>
    </row>
    <row r="60" spans="1:14" ht="20.100000000000001" customHeight="1">
      <c r="A60" s="48" t="s">
        <v>125</v>
      </c>
      <c r="B60" s="48" t="s">
        <v>124</v>
      </c>
      <c r="C60" s="34">
        <v>50</v>
      </c>
      <c r="D60" s="34">
        <v>50</v>
      </c>
      <c r="E60" s="34">
        <v>50</v>
      </c>
      <c r="F60" s="36">
        <v>50</v>
      </c>
      <c r="G60" s="34">
        <v>50</v>
      </c>
      <c r="H60" s="34">
        <v>50</v>
      </c>
      <c r="I60" s="37">
        <v>0</v>
      </c>
      <c r="J60" s="38">
        <v>11</v>
      </c>
      <c r="K60" s="38">
        <v>4448</v>
      </c>
      <c r="L60" s="38">
        <v>222400</v>
      </c>
      <c r="M60" s="39">
        <v>3</v>
      </c>
      <c r="N60" s="5" t="s">
        <v>130</v>
      </c>
    </row>
    <row r="61" spans="1:14" ht="20.100000000000001" customHeight="1">
      <c r="A61" s="48" t="s">
        <v>406</v>
      </c>
      <c r="B61" s="48" t="s">
        <v>213</v>
      </c>
      <c r="C61" s="34">
        <v>22.98</v>
      </c>
      <c r="D61" s="34">
        <v>23</v>
      </c>
      <c r="E61" s="34">
        <v>22.97</v>
      </c>
      <c r="F61" s="36">
        <v>22.98</v>
      </c>
      <c r="G61" s="36">
        <v>23</v>
      </c>
      <c r="H61" s="36">
        <v>22.98</v>
      </c>
      <c r="I61" s="37">
        <v>8.7032201914705176E-2</v>
      </c>
      <c r="J61" s="38">
        <v>8</v>
      </c>
      <c r="K61" s="38">
        <v>88665</v>
      </c>
      <c r="L61" s="38">
        <v>2037500.3399999999</v>
      </c>
      <c r="M61" s="39">
        <v>4</v>
      </c>
      <c r="N61" s="5" t="s">
        <v>216</v>
      </c>
    </row>
    <row r="62" spans="1:14" ht="20.100000000000001" customHeight="1">
      <c r="A62" s="142" t="s">
        <v>17</v>
      </c>
      <c r="B62" s="142"/>
      <c r="C62" s="180"/>
      <c r="D62" s="180"/>
      <c r="E62" s="180"/>
      <c r="F62" s="180"/>
      <c r="G62" s="180"/>
      <c r="H62" s="180"/>
      <c r="I62" s="180"/>
      <c r="J62" s="42">
        <f>SUM(J55:J61)</f>
        <v>82</v>
      </c>
      <c r="K62" s="43">
        <f>SUM(K55:K61)</f>
        <v>716576</v>
      </c>
      <c r="L62" s="43">
        <f>SUM(L55:L61)</f>
        <v>9128594.7899999991</v>
      </c>
      <c r="M62" s="43">
        <v>5</v>
      </c>
      <c r="N62" s="47" t="s">
        <v>14</v>
      </c>
    </row>
    <row r="63" spans="1:14" ht="20.100000000000001" customHeight="1">
      <c r="A63" s="31" t="s">
        <v>18</v>
      </c>
      <c r="B63" s="139" t="s">
        <v>29</v>
      </c>
      <c r="C63" s="139"/>
      <c r="D63" s="139"/>
      <c r="E63" s="139"/>
      <c r="F63" s="139"/>
      <c r="G63" s="139"/>
      <c r="H63" s="139"/>
      <c r="I63" s="139"/>
      <c r="J63" s="139"/>
      <c r="K63" s="139"/>
      <c r="L63" s="139"/>
      <c r="M63" s="139"/>
      <c r="N63" s="139"/>
    </row>
    <row r="64" spans="1:14" ht="20.100000000000001" customHeight="1">
      <c r="A64" s="49" t="s">
        <v>398</v>
      </c>
      <c r="B64" s="49" t="s">
        <v>218</v>
      </c>
      <c r="C64" s="46">
        <v>0.36</v>
      </c>
      <c r="D64" s="46">
        <v>0.37</v>
      </c>
      <c r="E64" s="46">
        <v>0.35</v>
      </c>
      <c r="F64" s="36">
        <v>0.35</v>
      </c>
      <c r="G64" s="36">
        <v>0.37</v>
      </c>
      <c r="H64" s="36">
        <v>0.36</v>
      </c>
      <c r="I64" s="37">
        <v>2.7777777777777901</v>
      </c>
      <c r="J64" s="38">
        <v>13</v>
      </c>
      <c r="K64" s="38">
        <v>1140292</v>
      </c>
      <c r="L64" s="38">
        <v>399807.24</v>
      </c>
      <c r="M64" s="39">
        <v>5</v>
      </c>
      <c r="N64" s="40" t="s">
        <v>219</v>
      </c>
    </row>
    <row r="65" spans="1:14" ht="20.100000000000001" customHeight="1">
      <c r="A65" s="49" t="s">
        <v>221</v>
      </c>
      <c r="B65" s="49" t="s">
        <v>222</v>
      </c>
      <c r="C65" s="46">
        <v>2.11</v>
      </c>
      <c r="D65" s="46">
        <v>2.11</v>
      </c>
      <c r="E65" s="46">
        <v>2.11</v>
      </c>
      <c r="F65" s="36">
        <v>2.11</v>
      </c>
      <c r="G65" s="36">
        <v>2.11</v>
      </c>
      <c r="H65" s="36">
        <v>2.1</v>
      </c>
      <c r="I65" s="37">
        <v>0.4761904761904745</v>
      </c>
      <c r="J65" s="38">
        <v>1</v>
      </c>
      <c r="K65" s="38">
        <v>82464</v>
      </c>
      <c r="L65" s="38">
        <v>173999.04</v>
      </c>
      <c r="M65" s="39">
        <v>1</v>
      </c>
      <c r="N65" s="40" t="s">
        <v>224</v>
      </c>
    </row>
    <row r="66" spans="1:14" ht="20.100000000000001" customHeight="1">
      <c r="A66" s="49" t="s">
        <v>391</v>
      </c>
      <c r="B66" s="49" t="s">
        <v>362</v>
      </c>
      <c r="C66" s="46">
        <v>4.3</v>
      </c>
      <c r="D66" s="46">
        <v>4.3099999999999996</v>
      </c>
      <c r="E66" s="46">
        <v>4.3</v>
      </c>
      <c r="F66" s="36">
        <v>4.3</v>
      </c>
      <c r="G66" s="36">
        <v>4.3</v>
      </c>
      <c r="H66" s="36">
        <v>4.3</v>
      </c>
      <c r="I66" s="37">
        <v>0</v>
      </c>
      <c r="J66" s="38">
        <v>11</v>
      </c>
      <c r="K66" s="38">
        <v>235550</v>
      </c>
      <c r="L66" s="38">
        <v>1013165</v>
      </c>
      <c r="M66" s="39">
        <v>2</v>
      </c>
      <c r="N66" s="40" t="s">
        <v>363</v>
      </c>
    </row>
    <row r="67" spans="1:14" ht="20.100000000000001" customHeight="1">
      <c r="A67" s="49" t="s">
        <v>364</v>
      </c>
      <c r="B67" s="49" t="s">
        <v>188</v>
      </c>
      <c r="C67" s="46">
        <v>10</v>
      </c>
      <c r="D67" s="46">
        <v>10</v>
      </c>
      <c r="E67" s="46">
        <v>10</v>
      </c>
      <c r="F67" s="36">
        <v>10</v>
      </c>
      <c r="G67" s="36">
        <v>10</v>
      </c>
      <c r="H67" s="36">
        <v>10</v>
      </c>
      <c r="I67" s="37">
        <v>0</v>
      </c>
      <c r="J67" s="38">
        <v>4</v>
      </c>
      <c r="K67" s="38">
        <v>24050</v>
      </c>
      <c r="L67" s="38">
        <v>240500</v>
      </c>
      <c r="M67" s="39">
        <v>2</v>
      </c>
      <c r="N67" s="40" t="s">
        <v>193</v>
      </c>
    </row>
    <row r="68" spans="1:14" ht="20.100000000000001" customHeight="1">
      <c r="A68" s="49" t="s">
        <v>365</v>
      </c>
      <c r="B68" s="49" t="s">
        <v>366</v>
      </c>
      <c r="C68" s="46">
        <v>8.6999999999999993</v>
      </c>
      <c r="D68" s="46">
        <v>10.6</v>
      </c>
      <c r="E68" s="46">
        <v>8.6999999999999993</v>
      </c>
      <c r="F68" s="36">
        <v>9.91</v>
      </c>
      <c r="G68" s="36">
        <v>10.5</v>
      </c>
      <c r="H68" s="36">
        <v>8.6</v>
      </c>
      <c r="I68" s="37">
        <v>22.093023255813947</v>
      </c>
      <c r="J68" s="38">
        <v>131</v>
      </c>
      <c r="K68" s="38">
        <v>2395530</v>
      </c>
      <c r="L68" s="38">
        <v>23749482.960000001</v>
      </c>
      <c r="M68" s="39">
        <v>5</v>
      </c>
      <c r="N68" s="40" t="s">
        <v>367</v>
      </c>
    </row>
    <row r="69" spans="1:14" ht="20.100000000000001" customHeight="1">
      <c r="A69" s="142" t="s">
        <v>19</v>
      </c>
      <c r="B69" s="142"/>
      <c r="C69" s="142"/>
      <c r="D69" s="142"/>
      <c r="E69" s="142"/>
      <c r="F69" s="142"/>
      <c r="G69" s="142"/>
      <c r="H69" s="142"/>
      <c r="I69" s="142"/>
      <c r="J69" s="42">
        <f>SUM(J64:J68)</f>
        <v>160</v>
      </c>
      <c r="K69" s="43">
        <f>SUM(K64:K68)</f>
        <v>3877886</v>
      </c>
      <c r="L69" s="43">
        <f>SUM(L64:L68)</f>
        <v>25576954.240000002</v>
      </c>
      <c r="M69" s="43">
        <v>5</v>
      </c>
      <c r="N69" s="47" t="s">
        <v>14</v>
      </c>
    </row>
    <row r="70" spans="1:14" ht="20.100000000000001" customHeight="1">
      <c r="A70" s="142" t="s">
        <v>20</v>
      </c>
      <c r="B70" s="142"/>
      <c r="C70" s="142"/>
      <c r="D70" s="142"/>
      <c r="E70" s="142"/>
      <c r="F70" s="142"/>
      <c r="G70" s="142"/>
      <c r="H70" s="142"/>
      <c r="I70" s="142"/>
      <c r="J70" s="43">
        <f>J69+J62+J53+J39+J31+J27+J23</f>
        <v>4911</v>
      </c>
      <c r="K70" s="43">
        <f>K69+K62+K53+K39+K31+K27+K23</f>
        <v>6261122497</v>
      </c>
      <c r="L70" s="43">
        <f>L69+L62+L53+L39+L31+L27+L23</f>
        <v>5883518588.71</v>
      </c>
      <c r="M70" s="50">
        <v>5</v>
      </c>
      <c r="N70" s="51" t="s">
        <v>21</v>
      </c>
    </row>
    <row r="71" spans="1:14" ht="20.100000000000001" customHeight="1">
      <c r="J71" s="19"/>
      <c r="K71" s="19"/>
      <c r="L71" s="19"/>
      <c r="M71" s="4"/>
    </row>
    <row r="72" spans="1:14" ht="20.100000000000001" customHeight="1">
      <c r="J72" s="4"/>
      <c r="K72" s="4"/>
      <c r="L72" s="4"/>
      <c r="M72" s="19"/>
      <c r="N72" s="19"/>
    </row>
    <row r="73" spans="1:14" ht="20.100000000000001" customHeight="1">
      <c r="K73" s="7"/>
      <c r="L73" s="7"/>
    </row>
    <row r="74" spans="1:14" ht="20.100000000000001" customHeight="1"/>
  </sheetData>
  <mergeCells count="22">
    <mergeCell ref="M54:N54"/>
    <mergeCell ref="B4:N4"/>
    <mergeCell ref="C23:I23"/>
    <mergeCell ref="A54:B54"/>
    <mergeCell ref="C24:N24"/>
    <mergeCell ref="C32:N32"/>
    <mergeCell ref="B1:N1"/>
    <mergeCell ref="B40:N40"/>
    <mergeCell ref="A70:B70"/>
    <mergeCell ref="C70:I70"/>
    <mergeCell ref="A53:B53"/>
    <mergeCell ref="C53:I53"/>
    <mergeCell ref="C28:N28"/>
    <mergeCell ref="A69:B69"/>
    <mergeCell ref="C62:I62"/>
    <mergeCell ref="B63:N63"/>
    <mergeCell ref="A62:B62"/>
    <mergeCell ref="C69:I69"/>
    <mergeCell ref="A43:B43"/>
    <mergeCell ref="M43:N43"/>
    <mergeCell ref="B41:N41"/>
    <mergeCell ref="B2:N2"/>
  </mergeCells>
  <printOptions horizontalCentered="1"/>
  <pageMargins left="0" right="0" top="0" bottom="0" header="0" footer="0"/>
  <pageSetup scale="7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9"/>
  <sheetViews>
    <sheetView rightToLeft="1" topLeftCell="A8" zoomScaleNormal="100" workbookViewId="0">
      <selection activeCell="B23" sqref="B23:O23"/>
    </sheetView>
  </sheetViews>
  <sheetFormatPr defaultRowHeight="13.5"/>
  <cols>
    <col min="1" max="1" width="1.42578125" style="1" customWidth="1"/>
    <col min="2" max="2" width="32.140625" style="1" customWidth="1"/>
    <col min="3" max="3" width="6.57031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9.140625" style="2" customWidth="1"/>
    <col min="10" max="10" width="8.42578125" style="14" customWidth="1"/>
    <col min="11" max="11" width="9.85546875" style="3" customWidth="1"/>
    <col min="12" max="12" width="17.85546875" style="1" customWidth="1"/>
    <col min="13" max="13" width="17" style="1" customWidth="1"/>
    <col min="14" max="14" width="9.28515625" style="1" customWidth="1"/>
    <col min="15" max="15" width="28" style="1" customWidth="1"/>
    <col min="16" max="16384" width="9.140625" style="1"/>
  </cols>
  <sheetData>
    <row r="1" spans="1:15" s="108" customFormat="1" ht="39.75" customHeight="1">
      <c r="A1" s="108" t="s">
        <v>383</v>
      </c>
      <c r="B1" s="109" t="s">
        <v>4</v>
      </c>
      <c r="C1" s="191" t="s">
        <v>446</v>
      </c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</row>
    <row r="2" spans="1:15" s="108" customFormat="1" ht="39.75" customHeight="1">
      <c r="B2" s="110" t="s">
        <v>5</v>
      </c>
      <c r="C2" s="193" t="s">
        <v>447</v>
      </c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</row>
    <row r="3" spans="1:15" s="99" customFormat="1" ht="66" customHeight="1">
      <c r="B3" s="26" t="s">
        <v>0</v>
      </c>
      <c r="C3" s="27" t="s">
        <v>6</v>
      </c>
      <c r="D3" s="27" t="s">
        <v>7</v>
      </c>
      <c r="E3" s="27" t="s">
        <v>8</v>
      </c>
      <c r="F3" s="27" t="s">
        <v>9</v>
      </c>
      <c r="G3" s="27" t="s">
        <v>22</v>
      </c>
      <c r="H3" s="27" t="s">
        <v>2</v>
      </c>
      <c r="I3" s="27" t="s">
        <v>23</v>
      </c>
      <c r="J3" s="28" t="s">
        <v>10</v>
      </c>
      <c r="K3" s="29" t="s">
        <v>97</v>
      </c>
      <c r="L3" s="27" t="s">
        <v>64</v>
      </c>
      <c r="M3" s="27" t="s">
        <v>65</v>
      </c>
      <c r="N3" s="27" t="s">
        <v>11</v>
      </c>
      <c r="O3" s="30" t="s">
        <v>1</v>
      </c>
    </row>
    <row r="4" spans="1:15" ht="24" customHeight="1">
      <c r="B4" s="80" t="s">
        <v>12</v>
      </c>
      <c r="C4" s="188" t="s">
        <v>3</v>
      </c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</row>
    <row r="5" spans="1:15" ht="24" customHeight="1">
      <c r="B5" s="56" t="s">
        <v>248</v>
      </c>
      <c r="C5" s="56" t="s">
        <v>106</v>
      </c>
      <c r="D5" s="66">
        <v>0.6</v>
      </c>
      <c r="E5" s="66">
        <v>0.6</v>
      </c>
      <c r="F5" s="66">
        <v>0.57999999999999996</v>
      </c>
      <c r="G5" s="66">
        <v>0.59</v>
      </c>
      <c r="H5" s="66">
        <v>0.59</v>
      </c>
      <c r="I5" s="66">
        <v>0.59</v>
      </c>
      <c r="J5" s="67">
        <v>0</v>
      </c>
      <c r="K5" s="68">
        <v>29</v>
      </c>
      <c r="L5" s="68">
        <v>15385482</v>
      </c>
      <c r="M5" s="68">
        <v>9149023.5999999978</v>
      </c>
      <c r="N5" s="69">
        <v>5</v>
      </c>
      <c r="O5" s="12" t="s">
        <v>107</v>
      </c>
    </row>
    <row r="6" spans="1:15" ht="24" customHeight="1">
      <c r="B6" s="56" t="s">
        <v>409</v>
      </c>
      <c r="C6" s="56" t="s">
        <v>246</v>
      </c>
      <c r="D6" s="66">
        <v>0.3</v>
      </c>
      <c r="E6" s="66">
        <v>0.31</v>
      </c>
      <c r="F6" s="66">
        <v>0.3</v>
      </c>
      <c r="G6" s="66">
        <v>0.31</v>
      </c>
      <c r="H6" s="66">
        <v>0.31</v>
      </c>
      <c r="I6" s="66">
        <v>0.31</v>
      </c>
      <c r="J6" s="67">
        <v>0</v>
      </c>
      <c r="K6" s="68">
        <v>9</v>
      </c>
      <c r="L6" s="68">
        <v>2217886</v>
      </c>
      <c r="M6" s="68">
        <v>666585.80000000005</v>
      </c>
      <c r="N6" s="69">
        <v>4</v>
      </c>
      <c r="O6" s="12" t="s">
        <v>247</v>
      </c>
    </row>
    <row r="7" spans="1:15" ht="24" customHeight="1">
      <c r="B7" s="56" t="s">
        <v>190</v>
      </c>
      <c r="C7" s="56" t="s">
        <v>189</v>
      </c>
      <c r="D7" s="66">
        <v>0.1</v>
      </c>
      <c r="E7" s="66">
        <v>0.1</v>
      </c>
      <c r="F7" s="66">
        <v>0.1</v>
      </c>
      <c r="G7" s="66">
        <v>0.1</v>
      </c>
      <c r="H7" s="66">
        <v>0.1</v>
      </c>
      <c r="I7" s="66">
        <v>0.1</v>
      </c>
      <c r="J7" s="67">
        <v>0</v>
      </c>
      <c r="K7" s="68">
        <v>3</v>
      </c>
      <c r="L7" s="68">
        <v>200100</v>
      </c>
      <c r="M7" s="68">
        <v>20010</v>
      </c>
      <c r="N7" s="69">
        <v>3</v>
      </c>
      <c r="O7" s="12" t="s">
        <v>249</v>
      </c>
    </row>
    <row r="8" spans="1:15" ht="24" customHeight="1">
      <c r="B8" s="56" t="s">
        <v>450</v>
      </c>
      <c r="C8" s="56" t="s">
        <v>265</v>
      </c>
      <c r="D8" s="66">
        <v>1.05</v>
      </c>
      <c r="E8" s="66">
        <v>1.05</v>
      </c>
      <c r="F8" s="66">
        <v>1.05</v>
      </c>
      <c r="G8" s="66">
        <v>1.05</v>
      </c>
      <c r="H8" s="66">
        <v>1.05</v>
      </c>
      <c r="I8" s="66">
        <v>1.05</v>
      </c>
      <c r="J8" s="67">
        <v>0</v>
      </c>
      <c r="K8" s="68">
        <v>1</v>
      </c>
      <c r="L8" s="68">
        <v>2400</v>
      </c>
      <c r="M8" s="68">
        <v>2520</v>
      </c>
      <c r="N8" s="69">
        <v>1</v>
      </c>
      <c r="O8" s="12" t="s">
        <v>266</v>
      </c>
    </row>
    <row r="9" spans="1:15" ht="24" customHeight="1">
      <c r="B9" s="56" t="s">
        <v>407</v>
      </c>
      <c r="C9" s="56" t="s">
        <v>152</v>
      </c>
      <c r="D9" s="66">
        <v>0.2</v>
      </c>
      <c r="E9" s="66">
        <v>0.2</v>
      </c>
      <c r="F9" s="66">
        <v>0.2</v>
      </c>
      <c r="G9" s="66">
        <v>0.2</v>
      </c>
      <c r="H9" s="66">
        <v>0.2</v>
      </c>
      <c r="I9" s="66">
        <v>0.2</v>
      </c>
      <c r="J9" s="67">
        <v>0</v>
      </c>
      <c r="K9" s="68">
        <v>1</v>
      </c>
      <c r="L9" s="68">
        <v>497</v>
      </c>
      <c r="M9" s="68">
        <v>99.4</v>
      </c>
      <c r="N9" s="69">
        <v>1</v>
      </c>
      <c r="O9" s="12" t="s">
        <v>153</v>
      </c>
    </row>
    <row r="10" spans="1:15" ht="24" customHeight="1">
      <c r="B10" s="189" t="s">
        <v>13</v>
      </c>
      <c r="C10" s="189"/>
      <c r="D10" s="190"/>
      <c r="E10" s="190"/>
      <c r="F10" s="190"/>
      <c r="G10" s="190"/>
      <c r="H10" s="190"/>
      <c r="I10" s="190"/>
      <c r="J10" s="190"/>
      <c r="K10" s="71">
        <f>SUM(K5:K9)</f>
        <v>43</v>
      </c>
      <c r="L10" s="71">
        <f>SUM(L5:L9)</f>
        <v>17806365</v>
      </c>
      <c r="M10" s="71">
        <f>SUM(M5:M9)</f>
        <v>9838238.7999999989</v>
      </c>
      <c r="N10" s="70">
        <v>5</v>
      </c>
      <c r="O10" s="72" t="s">
        <v>14</v>
      </c>
    </row>
    <row r="11" spans="1:15" ht="24" customHeight="1">
      <c r="B11" s="80" t="s">
        <v>114</v>
      </c>
      <c r="C11" s="188"/>
      <c r="D11" s="188" t="s">
        <v>116</v>
      </c>
      <c r="E11" s="188"/>
      <c r="F11" s="188"/>
      <c r="G11" s="188"/>
      <c r="H11" s="188"/>
      <c r="I11" s="188"/>
      <c r="J11" s="188"/>
      <c r="K11" s="188"/>
      <c r="L11" s="188"/>
      <c r="M11" s="188"/>
      <c r="N11" s="188"/>
      <c r="O11" s="188"/>
    </row>
    <row r="12" spans="1:15" ht="24" customHeight="1">
      <c r="B12" s="56" t="s">
        <v>306</v>
      </c>
      <c r="C12" s="56" t="s">
        <v>307</v>
      </c>
      <c r="D12" s="66">
        <v>4.59</v>
      </c>
      <c r="E12" s="66">
        <v>4.59</v>
      </c>
      <c r="F12" s="66">
        <v>4.34</v>
      </c>
      <c r="G12" s="66">
        <v>4.34</v>
      </c>
      <c r="H12" s="66">
        <v>4.34</v>
      </c>
      <c r="I12" s="66">
        <v>4.5999999999999996</v>
      </c>
      <c r="J12" s="67">
        <v>-5.6521739130434785</v>
      </c>
      <c r="K12" s="68">
        <v>26</v>
      </c>
      <c r="L12" s="68">
        <v>58337</v>
      </c>
      <c r="M12" s="68">
        <v>260598.34000000003</v>
      </c>
      <c r="N12" s="69">
        <v>5</v>
      </c>
      <c r="O12" s="12" t="s">
        <v>308</v>
      </c>
    </row>
    <row r="13" spans="1:15" ht="24" customHeight="1">
      <c r="B13" s="189" t="s">
        <v>115</v>
      </c>
      <c r="C13" s="189"/>
      <c r="D13" s="190"/>
      <c r="E13" s="190"/>
      <c r="F13" s="190"/>
      <c r="G13" s="190"/>
      <c r="H13" s="190"/>
      <c r="I13" s="190"/>
      <c r="J13" s="190"/>
      <c r="K13" s="71">
        <f>SUM(K12:K12)</f>
        <v>26</v>
      </c>
      <c r="L13" s="71">
        <f>SUM(L12:L12)</f>
        <v>58337</v>
      </c>
      <c r="M13" s="71">
        <f>SUM(M12:M12)</f>
        <v>260598.34000000003</v>
      </c>
      <c r="N13" s="70">
        <v>5</v>
      </c>
      <c r="O13" s="72" t="s">
        <v>14</v>
      </c>
    </row>
    <row r="14" spans="1:15" ht="24" customHeight="1">
      <c r="B14" s="80" t="s">
        <v>28</v>
      </c>
      <c r="C14" s="188" t="s">
        <v>30</v>
      </c>
      <c r="D14" s="188" t="s">
        <v>31</v>
      </c>
      <c r="E14" s="188"/>
      <c r="F14" s="188"/>
      <c r="G14" s="188"/>
      <c r="H14" s="188"/>
      <c r="I14" s="188"/>
      <c r="J14" s="188"/>
      <c r="K14" s="188"/>
      <c r="L14" s="188"/>
      <c r="M14" s="188"/>
      <c r="N14" s="188"/>
      <c r="O14" s="188"/>
    </row>
    <row r="15" spans="1:15" ht="24" customHeight="1">
      <c r="B15" s="56" t="s">
        <v>386</v>
      </c>
      <c r="C15" s="56" t="s">
        <v>201</v>
      </c>
      <c r="D15" s="66">
        <v>1.81</v>
      </c>
      <c r="E15" s="66">
        <v>1.81</v>
      </c>
      <c r="F15" s="66">
        <v>1.74</v>
      </c>
      <c r="G15" s="66">
        <v>1.76</v>
      </c>
      <c r="H15" s="66">
        <v>1.77</v>
      </c>
      <c r="I15" s="66">
        <v>1.81</v>
      </c>
      <c r="J15" s="67">
        <v>-2.2099447513812209</v>
      </c>
      <c r="K15" s="68">
        <v>18</v>
      </c>
      <c r="L15" s="68">
        <v>2905148</v>
      </c>
      <c r="M15" s="68">
        <v>5068149.41</v>
      </c>
      <c r="N15" s="69">
        <v>5</v>
      </c>
      <c r="O15" s="12" t="s">
        <v>202</v>
      </c>
    </row>
    <row r="16" spans="1:15" ht="24" customHeight="1">
      <c r="B16" s="189" t="s">
        <v>387</v>
      </c>
      <c r="C16" s="189"/>
      <c r="D16" s="190"/>
      <c r="E16" s="190"/>
      <c r="F16" s="190"/>
      <c r="G16" s="190"/>
      <c r="H16" s="190"/>
      <c r="I16" s="190"/>
      <c r="J16" s="190"/>
      <c r="K16" s="71">
        <f>SUM(K15)</f>
        <v>18</v>
      </c>
      <c r="L16" s="71">
        <f>SUM(L15)</f>
        <v>2905148</v>
      </c>
      <c r="M16" s="71">
        <f>SUM(M15)</f>
        <v>5068149.41</v>
      </c>
      <c r="N16" s="70">
        <v>5</v>
      </c>
      <c r="O16" s="72" t="s">
        <v>14</v>
      </c>
    </row>
    <row r="17" spans="2:15" ht="24" customHeight="1">
      <c r="B17" s="80" t="s">
        <v>76</v>
      </c>
      <c r="C17" s="188" t="s">
        <v>96</v>
      </c>
      <c r="D17" s="188"/>
      <c r="E17" s="188"/>
      <c r="F17" s="188"/>
      <c r="G17" s="188"/>
      <c r="H17" s="188"/>
      <c r="I17" s="188"/>
      <c r="J17" s="188"/>
      <c r="K17" s="188"/>
      <c r="L17" s="188"/>
      <c r="M17" s="188"/>
      <c r="N17" s="188"/>
      <c r="O17" s="188"/>
    </row>
    <row r="18" spans="2:15" ht="24" customHeight="1">
      <c r="B18" s="56" t="s">
        <v>337</v>
      </c>
      <c r="C18" s="56" t="s">
        <v>338</v>
      </c>
      <c r="D18" s="66">
        <v>2.86</v>
      </c>
      <c r="E18" s="66">
        <v>2.86</v>
      </c>
      <c r="F18" s="66">
        <v>2.86</v>
      </c>
      <c r="G18" s="66">
        <v>2.86</v>
      </c>
      <c r="H18" s="66">
        <v>2.86</v>
      </c>
      <c r="I18" s="66">
        <v>2.85</v>
      </c>
      <c r="J18" s="67">
        <v>0.35087719298245723</v>
      </c>
      <c r="K18" s="68">
        <v>2</v>
      </c>
      <c r="L18" s="68">
        <v>40000</v>
      </c>
      <c r="M18" s="68">
        <v>114400</v>
      </c>
      <c r="N18" s="69">
        <v>1</v>
      </c>
      <c r="O18" s="12" t="s">
        <v>339</v>
      </c>
    </row>
    <row r="19" spans="2:15" ht="24" customHeight="1">
      <c r="B19" s="56" t="s">
        <v>81</v>
      </c>
      <c r="C19" s="56" t="s">
        <v>82</v>
      </c>
      <c r="D19" s="66">
        <v>2.75</v>
      </c>
      <c r="E19" s="66">
        <v>2.91</v>
      </c>
      <c r="F19" s="66">
        <v>2.75</v>
      </c>
      <c r="G19" s="66">
        <v>2.83</v>
      </c>
      <c r="H19" s="66">
        <v>2.8</v>
      </c>
      <c r="I19" s="66">
        <v>2.78</v>
      </c>
      <c r="J19" s="67">
        <v>0.7194244604316502</v>
      </c>
      <c r="K19" s="68">
        <v>123</v>
      </c>
      <c r="L19" s="68">
        <v>33291110</v>
      </c>
      <c r="M19" s="68">
        <v>96198501.780000001</v>
      </c>
      <c r="N19" s="69">
        <v>5</v>
      </c>
      <c r="O19" s="12" t="s">
        <v>83</v>
      </c>
    </row>
    <row r="20" spans="2:15" ht="24" customHeight="1">
      <c r="B20" s="56" t="s">
        <v>405</v>
      </c>
      <c r="C20" s="56" t="s">
        <v>131</v>
      </c>
      <c r="D20" s="66">
        <v>0.9</v>
      </c>
      <c r="E20" s="66">
        <v>0.9</v>
      </c>
      <c r="F20" s="66">
        <v>0.9</v>
      </c>
      <c r="G20" s="66">
        <v>0.9</v>
      </c>
      <c r="H20" s="66">
        <v>0.9</v>
      </c>
      <c r="I20" s="66">
        <v>0.9</v>
      </c>
      <c r="J20" s="67">
        <v>0</v>
      </c>
      <c r="K20" s="68">
        <v>6</v>
      </c>
      <c r="L20" s="68">
        <v>910030</v>
      </c>
      <c r="M20" s="68">
        <v>819027</v>
      </c>
      <c r="N20" s="69">
        <v>3</v>
      </c>
      <c r="O20" s="12" t="s">
        <v>132</v>
      </c>
    </row>
    <row r="21" spans="2:15" ht="24" customHeight="1">
      <c r="B21" s="189" t="s">
        <v>171</v>
      </c>
      <c r="C21" s="189"/>
      <c r="D21" s="190"/>
      <c r="E21" s="190"/>
      <c r="F21" s="190"/>
      <c r="G21" s="190"/>
      <c r="H21" s="190"/>
      <c r="I21" s="190"/>
      <c r="J21" s="190"/>
      <c r="K21" s="71">
        <f>SUM(K18:K20)</f>
        <v>131</v>
      </c>
      <c r="L21" s="71">
        <f>SUM(L18:L20)</f>
        <v>34241140</v>
      </c>
      <c r="M21" s="71">
        <f>SUM(M18:M20)</f>
        <v>97131928.780000001</v>
      </c>
      <c r="N21" s="70">
        <v>5</v>
      </c>
      <c r="O21" s="72" t="s">
        <v>14</v>
      </c>
    </row>
    <row r="22" spans="2:15" ht="24" customHeight="1">
      <c r="B22" s="80" t="s">
        <v>16</v>
      </c>
      <c r="C22" s="188" t="s">
        <v>63</v>
      </c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 t="s">
        <v>63</v>
      </c>
      <c r="O22" s="188"/>
    </row>
    <row r="23" spans="2:15" ht="24" customHeight="1">
      <c r="B23" s="56" t="s">
        <v>408</v>
      </c>
      <c r="C23" s="56" t="s">
        <v>172</v>
      </c>
      <c r="D23" s="66">
        <v>32.200000000000003</v>
      </c>
      <c r="E23" s="66">
        <v>32.200000000000003</v>
      </c>
      <c r="F23" s="66">
        <v>32.15</v>
      </c>
      <c r="G23" s="66">
        <v>30.61</v>
      </c>
      <c r="H23" s="66">
        <v>30.55</v>
      </c>
      <c r="I23" s="66">
        <v>32.200000000000003</v>
      </c>
      <c r="J23" s="67">
        <v>-5.1242236024844789</v>
      </c>
      <c r="K23" s="68">
        <v>11</v>
      </c>
      <c r="L23" s="68">
        <v>33525</v>
      </c>
      <c r="M23" s="68">
        <v>1029861.85</v>
      </c>
      <c r="N23" s="69">
        <v>5</v>
      </c>
      <c r="O23" s="12" t="s">
        <v>173</v>
      </c>
    </row>
    <row r="24" spans="2:15" ht="24" customHeight="1">
      <c r="B24" s="189"/>
      <c r="C24" s="189"/>
      <c r="D24" s="190"/>
      <c r="E24" s="190"/>
      <c r="F24" s="190"/>
      <c r="G24" s="190"/>
      <c r="H24" s="190"/>
      <c r="I24" s="190"/>
      <c r="J24" s="190"/>
      <c r="K24" s="71">
        <f>K23</f>
        <v>11</v>
      </c>
      <c r="L24" s="71">
        <f t="shared" ref="L24:M24" si="0">L23</f>
        <v>33525</v>
      </c>
      <c r="M24" s="71">
        <f t="shared" si="0"/>
        <v>1029861.85</v>
      </c>
      <c r="N24" s="70">
        <v>5</v>
      </c>
      <c r="O24" s="72" t="s">
        <v>14</v>
      </c>
    </row>
    <row r="25" spans="2:15" ht="24" customHeight="1">
      <c r="B25" s="189" t="s">
        <v>20</v>
      </c>
      <c r="C25" s="189"/>
      <c r="D25" s="190"/>
      <c r="E25" s="190"/>
      <c r="F25" s="190"/>
      <c r="G25" s="190"/>
      <c r="H25" s="190"/>
      <c r="I25" s="190"/>
      <c r="J25" s="190"/>
      <c r="K25" s="71">
        <f>K21+K16+K13+K10+K24</f>
        <v>229</v>
      </c>
      <c r="L25" s="71">
        <f t="shared" ref="L25:M25" si="1">L21+L16+L13+L10+L24</f>
        <v>55044515</v>
      </c>
      <c r="M25" s="71">
        <f t="shared" si="1"/>
        <v>113328777.17999999</v>
      </c>
      <c r="N25" s="70">
        <v>5</v>
      </c>
      <c r="O25" s="72" t="s">
        <v>14</v>
      </c>
    </row>
    <row r="26" spans="2:15">
      <c r="L26" s="3"/>
      <c r="M26" s="3"/>
    </row>
    <row r="28" spans="2:15">
      <c r="I28" s="1"/>
      <c r="K28" s="1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  <row r="39" spans="9:11">
      <c r="I39" s="1"/>
      <c r="K39" s="1"/>
    </row>
  </sheetData>
  <mergeCells count="19">
    <mergeCell ref="B21:C21"/>
    <mergeCell ref="D21:J21"/>
    <mergeCell ref="C1:O1"/>
    <mergeCell ref="C2:O2"/>
    <mergeCell ref="C4:O4"/>
    <mergeCell ref="D10:J10"/>
    <mergeCell ref="C17:O17"/>
    <mergeCell ref="B16:C16"/>
    <mergeCell ref="D16:J16"/>
    <mergeCell ref="C14:O14"/>
    <mergeCell ref="B10:C10"/>
    <mergeCell ref="C11:O11"/>
    <mergeCell ref="B13:C13"/>
    <mergeCell ref="D13:J13"/>
    <mergeCell ref="C22:O22"/>
    <mergeCell ref="B24:C24"/>
    <mergeCell ref="D24:J24"/>
    <mergeCell ref="B25:C25"/>
    <mergeCell ref="D25:J25"/>
  </mergeCells>
  <pageMargins left="0.70866141732283505" right="0.70866141732283505" top="0.74803149606299202" bottom="0" header="0.31496062992126" footer="0"/>
  <pageSetup paperSize="9" scale="72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O26"/>
  <sheetViews>
    <sheetView rightToLeft="1" topLeftCell="A9" zoomScaleNormal="100" workbookViewId="0">
      <selection activeCell="O20" sqref="B20:O20"/>
    </sheetView>
  </sheetViews>
  <sheetFormatPr defaultRowHeight="13.5"/>
  <cols>
    <col min="1" max="1" width="2.7109375" style="1" customWidth="1"/>
    <col min="2" max="2" width="35.1406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11.425781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28.42578125" style="1" customWidth="1"/>
    <col min="16" max="16384" width="9.140625" style="1"/>
  </cols>
  <sheetData>
    <row r="1" spans="2:15" s="108" customFormat="1" ht="39.75" customHeight="1">
      <c r="B1" s="109" t="s">
        <v>4</v>
      </c>
      <c r="C1" s="191" t="s">
        <v>444</v>
      </c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</row>
    <row r="2" spans="2:15" s="108" customFormat="1" ht="39.75" customHeight="1">
      <c r="B2" s="110" t="s">
        <v>5</v>
      </c>
      <c r="C2" s="193" t="s">
        <v>445</v>
      </c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</row>
    <row r="3" spans="2:15" ht="87.75" customHeight="1">
      <c r="B3" s="95" t="s">
        <v>0</v>
      </c>
      <c r="C3" s="96" t="s">
        <v>6</v>
      </c>
      <c r="D3" s="96" t="s">
        <v>7</v>
      </c>
      <c r="E3" s="96" t="s">
        <v>8</v>
      </c>
      <c r="F3" s="96" t="s">
        <v>9</v>
      </c>
      <c r="G3" s="96" t="s">
        <v>22</v>
      </c>
      <c r="H3" s="96" t="s">
        <v>2</v>
      </c>
      <c r="I3" s="96" t="s">
        <v>23</v>
      </c>
      <c r="J3" s="97" t="s">
        <v>10</v>
      </c>
      <c r="K3" s="98" t="s">
        <v>97</v>
      </c>
      <c r="L3" s="96" t="s">
        <v>64</v>
      </c>
      <c r="M3" s="96" t="s">
        <v>65</v>
      </c>
      <c r="N3" s="96" t="s">
        <v>11</v>
      </c>
      <c r="O3" s="96" t="s">
        <v>1</v>
      </c>
    </row>
    <row r="4" spans="2:15" ht="24" customHeight="1">
      <c r="B4" s="80" t="s">
        <v>28</v>
      </c>
      <c r="C4" s="188" t="s">
        <v>31</v>
      </c>
      <c r="D4" s="188" t="s">
        <v>31</v>
      </c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</row>
    <row r="5" spans="2:15" ht="24" customHeight="1">
      <c r="B5" s="73" t="s">
        <v>375</v>
      </c>
      <c r="C5" s="74" t="s">
        <v>178</v>
      </c>
      <c r="D5" s="75">
        <v>1.7</v>
      </c>
      <c r="E5" s="75">
        <v>1.78</v>
      </c>
      <c r="F5" s="75">
        <v>1.68</v>
      </c>
      <c r="G5" s="75">
        <v>1.69</v>
      </c>
      <c r="H5" s="75">
        <v>1.76</v>
      </c>
      <c r="I5" s="75">
        <v>1.7</v>
      </c>
      <c r="J5" s="76">
        <v>3.529411764705892</v>
      </c>
      <c r="K5" s="77">
        <v>9</v>
      </c>
      <c r="L5" s="78">
        <v>501366</v>
      </c>
      <c r="M5" s="78">
        <v>846839.86</v>
      </c>
      <c r="N5" s="79">
        <v>5</v>
      </c>
      <c r="O5" s="21" t="s">
        <v>180</v>
      </c>
    </row>
    <row r="6" spans="2:15" ht="24" customHeight="1">
      <c r="B6" s="73" t="s">
        <v>399</v>
      </c>
      <c r="C6" s="74" t="s">
        <v>214</v>
      </c>
      <c r="D6" s="75">
        <v>1.06</v>
      </c>
      <c r="E6" s="75">
        <v>1.25</v>
      </c>
      <c r="F6" s="75">
        <v>1.06</v>
      </c>
      <c r="G6" s="75">
        <v>1.1200000000000001</v>
      </c>
      <c r="H6" s="75">
        <v>1.25</v>
      </c>
      <c r="I6" s="75">
        <v>1.06</v>
      </c>
      <c r="J6" s="76">
        <v>17.924528301886777</v>
      </c>
      <c r="K6" s="77">
        <v>46</v>
      </c>
      <c r="L6" s="78">
        <v>13514805</v>
      </c>
      <c r="M6" s="78">
        <v>15187849.140000001</v>
      </c>
      <c r="N6" s="79">
        <v>5</v>
      </c>
      <c r="O6" s="21" t="s">
        <v>215</v>
      </c>
    </row>
    <row r="7" spans="2:15" ht="24" customHeight="1">
      <c r="B7" s="189" t="s">
        <v>94</v>
      </c>
      <c r="C7" s="189"/>
      <c r="D7" s="190"/>
      <c r="E7" s="190"/>
      <c r="F7" s="190"/>
      <c r="G7" s="190"/>
      <c r="H7" s="190"/>
      <c r="I7" s="190"/>
      <c r="J7" s="190"/>
      <c r="K7" s="71">
        <f>SUM(K5:K6)</f>
        <v>55</v>
      </c>
      <c r="L7" s="71">
        <f>SUM(L5:L6)</f>
        <v>14016171</v>
      </c>
      <c r="M7" s="71">
        <f>SUM(M5:M6)</f>
        <v>16034689</v>
      </c>
      <c r="N7" s="70">
        <v>5</v>
      </c>
      <c r="O7" s="72" t="s">
        <v>14</v>
      </c>
    </row>
    <row r="8" spans="2:15" ht="24" customHeight="1">
      <c r="B8" s="80" t="s">
        <v>76</v>
      </c>
      <c r="C8" s="188" t="s">
        <v>30</v>
      </c>
      <c r="D8" s="188"/>
      <c r="E8" s="188"/>
      <c r="F8" s="188"/>
      <c r="G8" s="188"/>
      <c r="H8" s="188"/>
      <c r="I8" s="188"/>
      <c r="J8" s="188"/>
      <c r="K8" s="188"/>
      <c r="L8" s="188"/>
      <c r="M8" s="188"/>
      <c r="N8" s="188"/>
      <c r="O8" s="188"/>
    </row>
    <row r="9" spans="2:15" ht="24" customHeight="1">
      <c r="B9" s="73" t="s">
        <v>385</v>
      </c>
      <c r="C9" s="74" t="s">
        <v>77</v>
      </c>
      <c r="D9" s="75">
        <v>1.35</v>
      </c>
      <c r="E9" s="75">
        <v>1.41</v>
      </c>
      <c r="F9" s="75">
        <v>1.3</v>
      </c>
      <c r="G9" s="75">
        <v>1.34</v>
      </c>
      <c r="H9" s="90">
        <v>1.41</v>
      </c>
      <c r="I9" s="90">
        <v>1.35</v>
      </c>
      <c r="J9" s="76">
        <v>4.4444444444444287</v>
      </c>
      <c r="K9" s="77">
        <v>21</v>
      </c>
      <c r="L9" s="78">
        <v>1245455</v>
      </c>
      <c r="M9" s="78">
        <v>1668431.5599999998</v>
      </c>
      <c r="N9" s="79">
        <v>4</v>
      </c>
      <c r="O9" s="21" t="s">
        <v>78</v>
      </c>
    </row>
    <row r="10" spans="2:15" ht="24" customHeight="1">
      <c r="B10" s="73" t="s">
        <v>341</v>
      </c>
      <c r="C10" s="74" t="s">
        <v>342</v>
      </c>
      <c r="D10" s="75">
        <v>1.22</v>
      </c>
      <c r="E10" s="75">
        <v>1.24</v>
      </c>
      <c r="F10" s="75">
        <v>1.2</v>
      </c>
      <c r="G10" s="75">
        <v>1.21</v>
      </c>
      <c r="H10" s="75">
        <v>1.2</v>
      </c>
      <c r="I10" s="75">
        <v>1.24</v>
      </c>
      <c r="J10" s="76">
        <v>-3.2258064516129115</v>
      </c>
      <c r="K10" s="77">
        <v>31</v>
      </c>
      <c r="L10" s="78">
        <v>13274142</v>
      </c>
      <c r="M10" s="78">
        <v>16060585.84</v>
      </c>
      <c r="N10" s="79">
        <v>5</v>
      </c>
      <c r="O10" s="21" t="s">
        <v>343</v>
      </c>
    </row>
    <row r="11" spans="2:15" ht="24" customHeight="1">
      <c r="B11" s="73" t="s">
        <v>396</v>
      </c>
      <c r="C11" s="74" t="s">
        <v>145</v>
      </c>
      <c r="D11" s="75">
        <v>1.89</v>
      </c>
      <c r="E11" s="75">
        <v>1.89</v>
      </c>
      <c r="F11" s="75">
        <v>1.83</v>
      </c>
      <c r="G11" s="75">
        <v>1.87</v>
      </c>
      <c r="H11" s="75">
        <v>1.89</v>
      </c>
      <c r="I11" s="75">
        <v>1.86</v>
      </c>
      <c r="J11" s="76">
        <v>1.6129032258064502</v>
      </c>
      <c r="K11" s="77">
        <v>15</v>
      </c>
      <c r="L11" s="78">
        <v>2284619</v>
      </c>
      <c r="M11" s="78">
        <v>4275056.76</v>
      </c>
      <c r="N11" s="79">
        <v>4</v>
      </c>
      <c r="O11" s="21" t="s">
        <v>146</v>
      </c>
    </row>
    <row r="12" spans="2:15" ht="24" customHeight="1">
      <c r="B12" s="73" t="s">
        <v>103</v>
      </c>
      <c r="C12" s="74" t="s">
        <v>79</v>
      </c>
      <c r="D12" s="75">
        <v>1.71</v>
      </c>
      <c r="E12" s="75">
        <v>1.71</v>
      </c>
      <c r="F12" s="75">
        <v>1.6</v>
      </c>
      <c r="G12" s="75">
        <v>1.62</v>
      </c>
      <c r="H12" s="90">
        <v>1.6</v>
      </c>
      <c r="I12" s="90">
        <v>1.71</v>
      </c>
      <c r="J12" s="76">
        <v>-6.4327485380116904</v>
      </c>
      <c r="K12" s="77">
        <v>20</v>
      </c>
      <c r="L12" s="78">
        <v>2187619</v>
      </c>
      <c r="M12" s="78">
        <v>3544793.69</v>
      </c>
      <c r="N12" s="79">
        <v>5</v>
      </c>
      <c r="O12" s="21" t="s">
        <v>80</v>
      </c>
    </row>
    <row r="13" spans="2:15" ht="24" customHeight="1">
      <c r="B13" s="73" t="s">
        <v>402</v>
      </c>
      <c r="C13" s="74" t="s">
        <v>88</v>
      </c>
      <c r="D13" s="75">
        <v>2.6</v>
      </c>
      <c r="E13" s="75">
        <v>2.63</v>
      </c>
      <c r="F13" s="75">
        <v>2.5499999999999998</v>
      </c>
      <c r="G13" s="75">
        <v>2.6</v>
      </c>
      <c r="H13" s="75">
        <v>2.61</v>
      </c>
      <c r="I13" s="75">
        <v>2.6</v>
      </c>
      <c r="J13" s="76">
        <v>0.38461538461538325</v>
      </c>
      <c r="K13" s="77">
        <v>40</v>
      </c>
      <c r="L13" s="78">
        <v>2906942</v>
      </c>
      <c r="M13" s="78">
        <v>7552531.9500000002</v>
      </c>
      <c r="N13" s="79">
        <v>5</v>
      </c>
      <c r="O13" s="21" t="s">
        <v>89</v>
      </c>
    </row>
    <row r="14" spans="2:15" ht="24" customHeight="1">
      <c r="B14" s="73" t="s">
        <v>349</v>
      </c>
      <c r="C14" s="74" t="s">
        <v>191</v>
      </c>
      <c r="D14" s="75">
        <v>1.3</v>
      </c>
      <c r="E14" s="75">
        <v>1.3</v>
      </c>
      <c r="F14" s="75">
        <v>1.3</v>
      </c>
      <c r="G14" s="75">
        <v>1.3</v>
      </c>
      <c r="H14" s="75">
        <v>1.3</v>
      </c>
      <c r="I14" s="75">
        <v>1.3</v>
      </c>
      <c r="J14" s="76">
        <v>0</v>
      </c>
      <c r="K14" s="77">
        <v>2</v>
      </c>
      <c r="L14" s="78">
        <v>113730</v>
      </c>
      <c r="M14" s="78">
        <v>147849</v>
      </c>
      <c r="N14" s="79">
        <v>2</v>
      </c>
      <c r="O14" s="21" t="s">
        <v>192</v>
      </c>
    </row>
    <row r="15" spans="2:15" ht="24" customHeight="1">
      <c r="B15" s="189" t="s">
        <v>381</v>
      </c>
      <c r="C15" s="189"/>
      <c r="D15" s="190"/>
      <c r="E15" s="190"/>
      <c r="F15" s="190"/>
      <c r="G15" s="190"/>
      <c r="H15" s="190"/>
      <c r="I15" s="190"/>
      <c r="J15" s="190"/>
      <c r="K15" s="71">
        <f>SUM(K9:K14)</f>
        <v>129</v>
      </c>
      <c r="L15" s="71">
        <f>SUM(L9:L14)</f>
        <v>22012507</v>
      </c>
      <c r="M15" s="71">
        <f>SUM(M9:M14)</f>
        <v>33249248.799999997</v>
      </c>
      <c r="N15" s="70">
        <v>5</v>
      </c>
      <c r="O15" s="72" t="s">
        <v>14</v>
      </c>
    </row>
    <row r="16" spans="2:15" ht="24" customHeight="1">
      <c r="B16" s="80" t="s">
        <v>16</v>
      </c>
      <c r="C16" s="188" t="s">
        <v>63</v>
      </c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 t="s">
        <v>63</v>
      </c>
      <c r="O16" s="188"/>
    </row>
    <row r="17" spans="2:15" ht="24" customHeight="1">
      <c r="B17" s="73" t="s">
        <v>101</v>
      </c>
      <c r="C17" s="74" t="s">
        <v>102</v>
      </c>
      <c r="D17" s="75">
        <v>18.2</v>
      </c>
      <c r="E17" s="75">
        <v>18.47</v>
      </c>
      <c r="F17" s="75">
        <v>18.100000000000001</v>
      </c>
      <c r="G17" s="75">
        <v>18.27</v>
      </c>
      <c r="H17" s="75">
        <v>18.25</v>
      </c>
      <c r="I17" s="75">
        <v>18.2</v>
      </c>
      <c r="J17" s="76">
        <v>0.27472527472527375</v>
      </c>
      <c r="K17" s="77">
        <v>41</v>
      </c>
      <c r="L17" s="78">
        <v>1351331</v>
      </c>
      <c r="M17" s="78">
        <v>24694559.439999998</v>
      </c>
      <c r="N17" s="79">
        <v>5</v>
      </c>
      <c r="O17" s="21" t="s">
        <v>104</v>
      </c>
    </row>
    <row r="18" spans="2:15" ht="24" customHeight="1">
      <c r="B18" s="189" t="s">
        <v>17</v>
      </c>
      <c r="C18" s="189"/>
      <c r="D18" s="190"/>
      <c r="E18" s="190"/>
      <c r="F18" s="190"/>
      <c r="G18" s="190"/>
      <c r="H18" s="190"/>
      <c r="I18" s="190"/>
      <c r="J18" s="190"/>
      <c r="K18" s="71">
        <f>K17</f>
        <v>41</v>
      </c>
      <c r="L18" s="71">
        <f t="shared" ref="L18:M18" si="0">L17</f>
        <v>1351331</v>
      </c>
      <c r="M18" s="71">
        <f t="shared" si="0"/>
        <v>24694559.439999998</v>
      </c>
      <c r="N18" s="70">
        <v>5</v>
      </c>
      <c r="O18" s="72" t="s">
        <v>14</v>
      </c>
    </row>
    <row r="19" spans="2:15" ht="24" customHeight="1">
      <c r="B19" s="80" t="s">
        <v>18</v>
      </c>
      <c r="C19" s="188" t="s">
        <v>29</v>
      </c>
      <c r="D19" s="188"/>
      <c r="E19" s="188"/>
      <c r="F19" s="188"/>
      <c r="G19" s="188"/>
      <c r="H19" s="188"/>
      <c r="I19" s="188"/>
      <c r="J19" s="188"/>
      <c r="K19" s="188"/>
      <c r="L19" s="188"/>
      <c r="M19" s="188"/>
      <c r="N19" s="188" t="s">
        <v>29</v>
      </c>
      <c r="O19" s="188"/>
    </row>
    <row r="20" spans="2:15" ht="24" customHeight="1">
      <c r="B20" s="73" t="s">
        <v>360</v>
      </c>
      <c r="C20" s="74" t="s">
        <v>141</v>
      </c>
      <c r="D20" s="75">
        <v>4.8499999999999996</v>
      </c>
      <c r="E20" s="75">
        <v>4.92</v>
      </c>
      <c r="F20" s="75">
        <v>4.8499999999999996</v>
      </c>
      <c r="G20" s="75">
        <v>4.8899999999999997</v>
      </c>
      <c r="H20" s="75">
        <v>4.8899999999999997</v>
      </c>
      <c r="I20" s="75">
        <v>4.8499999999999996</v>
      </c>
      <c r="J20" s="76">
        <v>0.82474226804123418</v>
      </c>
      <c r="K20" s="77">
        <v>136</v>
      </c>
      <c r="L20" s="78">
        <v>18110498</v>
      </c>
      <c r="M20" s="78">
        <v>88636211.449999988</v>
      </c>
      <c r="N20" s="79">
        <v>5</v>
      </c>
      <c r="O20" s="21" t="s">
        <v>142</v>
      </c>
    </row>
    <row r="21" spans="2:15" ht="24" customHeight="1">
      <c r="B21" s="189" t="s">
        <v>19</v>
      </c>
      <c r="C21" s="189"/>
      <c r="D21" s="190"/>
      <c r="E21" s="190"/>
      <c r="F21" s="190"/>
      <c r="G21" s="190"/>
      <c r="H21" s="190"/>
      <c r="I21" s="190"/>
      <c r="J21" s="190"/>
      <c r="K21" s="71">
        <f>SUM(K20)</f>
        <v>136</v>
      </c>
      <c r="L21" s="71">
        <f>SUM(L20)</f>
        <v>18110498</v>
      </c>
      <c r="M21" s="71">
        <f>SUM(M20)</f>
        <v>88636211.449999988</v>
      </c>
      <c r="N21" s="70">
        <v>5</v>
      </c>
      <c r="O21" s="72" t="s">
        <v>14</v>
      </c>
    </row>
    <row r="22" spans="2:15" ht="24" customHeight="1">
      <c r="B22" s="189" t="s">
        <v>20</v>
      </c>
      <c r="C22" s="189"/>
      <c r="D22" s="150"/>
      <c r="E22" s="150"/>
      <c r="F22" s="150"/>
      <c r="G22" s="150"/>
      <c r="H22" s="150"/>
      <c r="I22" s="150"/>
      <c r="J22" s="150"/>
      <c r="K22" s="71">
        <f>K21+K18+K15+K7</f>
        <v>361</v>
      </c>
      <c r="L22" s="71">
        <f>L21+L18+L15+L7</f>
        <v>55490507</v>
      </c>
      <c r="M22" s="71">
        <f>M21+M18+M15+M7</f>
        <v>162614708.69</v>
      </c>
      <c r="N22" s="71">
        <v>5</v>
      </c>
      <c r="O22" s="81" t="s">
        <v>14</v>
      </c>
    </row>
    <row r="23" spans="2:15" ht="30" customHeight="1"/>
    <row r="26" spans="2:15">
      <c r="L26" s="3"/>
    </row>
  </sheetData>
  <mergeCells count="16">
    <mergeCell ref="C1:O1"/>
    <mergeCell ref="C2:O2"/>
    <mergeCell ref="B18:C18"/>
    <mergeCell ref="D18:J18"/>
    <mergeCell ref="C8:O8"/>
    <mergeCell ref="B15:C15"/>
    <mergeCell ref="B7:C7"/>
    <mergeCell ref="D7:J7"/>
    <mergeCell ref="C4:O4"/>
    <mergeCell ref="D15:J15"/>
    <mergeCell ref="C16:O16"/>
    <mergeCell ref="B21:C21"/>
    <mergeCell ref="D21:J21"/>
    <mergeCell ref="B22:C22"/>
    <mergeCell ref="D22:J22"/>
    <mergeCell ref="C19:O19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تداولات سوق العراق للاوراق الما</vt:lpstr>
      <vt:lpstr>نشرة ISX-OTC</vt:lpstr>
      <vt:lpstr>السندات </vt:lpstr>
      <vt:lpstr>تداولات غير العراقيين-شراءو بيع</vt:lpstr>
      <vt:lpstr>تداولات غير العراقيين - OTC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2026-04-26T08:54:52Z</cp:lastPrinted>
  <dcterms:created xsi:type="dcterms:W3CDTF">2004-07-25T21:47:51Z</dcterms:created>
  <dcterms:modified xsi:type="dcterms:W3CDTF">2026-04-26T09:48:08Z</dcterms:modified>
</cp:coreProperties>
</file>